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!!!!!!!pobierane\"/>
    </mc:Choice>
  </mc:AlternateContent>
  <xr:revisionPtr revIDLastSave="0" documentId="13_ncr:1_{ACED1FF3-E84E-44B1-A735-BF4CC58BD0A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oszty" sheetId="1" r:id="rId1"/>
    <sheet name="Wykończenie" sheetId="3" r:id="rId2"/>
    <sheet name="Podsumowanie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7" i="1" l="1"/>
  <c r="D11" i="5" l="1"/>
  <c r="D54" i="1"/>
  <c r="N37" i="1"/>
  <c r="N38" i="1"/>
  <c r="N40" i="1"/>
  <c r="N42" i="1"/>
  <c r="I22" i="3" l="1"/>
  <c r="F11" i="5" l="1"/>
  <c r="I11" i="5" s="1"/>
  <c r="M22" i="3"/>
  <c r="D13" i="5"/>
  <c r="F13" i="5" s="1"/>
  <c r="I13" i="5" s="1"/>
  <c r="D10" i="5"/>
  <c r="D5" i="5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M112" i="3"/>
  <c r="F112" i="3"/>
  <c r="M111" i="3"/>
  <c r="F111" i="3"/>
  <c r="M110" i="3"/>
  <c r="F110" i="3"/>
  <c r="M109" i="3"/>
  <c r="B109" i="3"/>
  <c r="F109" i="3" s="1"/>
  <c r="M108" i="3"/>
  <c r="M107" i="3"/>
  <c r="M106" i="3"/>
  <c r="M105" i="3"/>
  <c r="F105" i="3"/>
  <c r="I104" i="3"/>
  <c r="M104" i="3" s="1"/>
  <c r="F104" i="3"/>
  <c r="F103" i="3"/>
  <c r="F102" i="3"/>
  <c r="F101" i="3"/>
  <c r="F100" i="3"/>
  <c r="B99" i="3"/>
  <c r="F99" i="3" s="1"/>
  <c r="M98" i="3"/>
  <c r="M97" i="3"/>
  <c r="M96" i="3"/>
  <c r="M95" i="3"/>
  <c r="F95" i="3"/>
  <c r="M94" i="3"/>
  <c r="F94" i="3"/>
  <c r="M93" i="3"/>
  <c r="F93" i="3"/>
  <c r="M92" i="3"/>
  <c r="F92" i="3"/>
  <c r="M91" i="3"/>
  <c r="F91" i="3"/>
  <c r="M90" i="3"/>
  <c r="F90" i="3"/>
  <c r="M89" i="3"/>
  <c r="F89" i="3"/>
  <c r="M88" i="3"/>
  <c r="B88" i="3"/>
  <c r="F88" i="3" s="1"/>
  <c r="M87" i="3"/>
  <c r="M86" i="3"/>
  <c r="M85" i="3"/>
  <c r="M84" i="3"/>
  <c r="F84" i="3"/>
  <c r="M83" i="3"/>
  <c r="F83" i="3"/>
  <c r="M82" i="3"/>
  <c r="F82" i="3"/>
  <c r="F81" i="3"/>
  <c r="M80" i="3"/>
  <c r="F80" i="3"/>
  <c r="I79" i="3"/>
  <c r="M79" i="3" s="1"/>
  <c r="B79" i="3"/>
  <c r="F79" i="3" s="1"/>
  <c r="M75" i="3"/>
  <c r="F75" i="3"/>
  <c r="M74" i="3"/>
  <c r="F74" i="3"/>
  <c r="M73" i="3"/>
  <c r="F73" i="3"/>
  <c r="M72" i="3"/>
  <c r="F72" i="3"/>
  <c r="M71" i="3"/>
  <c r="F71" i="3"/>
  <c r="M70" i="3"/>
  <c r="F70" i="3"/>
  <c r="M69" i="3"/>
  <c r="F69" i="3"/>
  <c r="M68" i="3"/>
  <c r="B68" i="3"/>
  <c r="F68" i="3" s="1"/>
  <c r="M67" i="3"/>
  <c r="M66" i="3"/>
  <c r="M65" i="3"/>
  <c r="M64" i="3"/>
  <c r="F64" i="3"/>
  <c r="M63" i="3"/>
  <c r="F63" i="3"/>
  <c r="M62" i="3"/>
  <c r="F62" i="3"/>
  <c r="M61" i="3"/>
  <c r="F61" i="3"/>
  <c r="M60" i="3"/>
  <c r="F60" i="3"/>
  <c r="M59" i="3"/>
  <c r="F59" i="3"/>
  <c r="M58" i="3"/>
  <c r="F58" i="3"/>
  <c r="M57" i="3"/>
  <c r="B57" i="3"/>
  <c r="F57" i="3" s="1"/>
  <c r="M56" i="3"/>
  <c r="M55" i="3"/>
  <c r="M54" i="3"/>
  <c r="M53" i="3"/>
  <c r="F53" i="3"/>
  <c r="M52" i="3"/>
  <c r="F52" i="3"/>
  <c r="M51" i="3"/>
  <c r="F51" i="3"/>
  <c r="F50" i="3"/>
  <c r="M49" i="3"/>
  <c r="F49" i="3"/>
  <c r="I48" i="3"/>
  <c r="M48" i="3" s="1"/>
  <c r="B48" i="3"/>
  <c r="F48" i="3" s="1"/>
  <c r="M44" i="3"/>
  <c r="F44" i="3"/>
  <c r="M43" i="3"/>
  <c r="F43" i="3"/>
  <c r="M42" i="3"/>
  <c r="F42" i="3"/>
  <c r="M41" i="3"/>
  <c r="F41" i="3"/>
  <c r="M40" i="3"/>
  <c r="F40" i="3"/>
  <c r="M39" i="3"/>
  <c r="F39" i="3"/>
  <c r="M38" i="3"/>
  <c r="B38" i="3"/>
  <c r="F38" i="3" s="1"/>
  <c r="I37" i="3"/>
  <c r="M37" i="3" s="1"/>
  <c r="M33" i="3"/>
  <c r="F33" i="3"/>
  <c r="M32" i="3"/>
  <c r="F32" i="3"/>
  <c r="M31" i="3"/>
  <c r="F31" i="3"/>
  <c r="M30" i="3"/>
  <c r="F30" i="3"/>
  <c r="M29" i="3"/>
  <c r="B29" i="3"/>
  <c r="F29" i="3" s="1"/>
  <c r="M28" i="3"/>
  <c r="M27" i="3"/>
  <c r="M26" i="3"/>
  <c r="M25" i="3"/>
  <c r="M24" i="3"/>
  <c r="M23" i="3"/>
  <c r="C22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M4" i="3"/>
  <c r="D71" i="1"/>
  <c r="D12" i="1"/>
  <c r="D13" i="1" s="1"/>
  <c r="D18" i="1"/>
  <c r="D15" i="1"/>
  <c r="D17" i="1"/>
  <c r="D14" i="1"/>
  <c r="D11" i="1"/>
  <c r="M45" i="3" l="1"/>
  <c r="E7" i="3" s="1"/>
  <c r="F5" i="5"/>
  <c r="I5" i="5" s="1"/>
  <c r="F10" i="5"/>
  <c r="I10" i="5" s="1"/>
  <c r="D9" i="5"/>
  <c r="F9" i="5" s="1"/>
  <c r="I9" i="5" s="1"/>
  <c r="F34" i="3"/>
  <c r="E9" i="3" s="1"/>
  <c r="F45" i="3"/>
  <c r="E10" i="3" s="1"/>
  <c r="M113" i="3"/>
  <c r="E19" i="3" s="1"/>
  <c r="M19" i="3"/>
  <c r="E5" i="3" s="1"/>
  <c r="M99" i="3"/>
  <c r="E13" i="3" s="1"/>
  <c r="F85" i="3"/>
  <c r="E16" i="3" s="1"/>
  <c r="F65" i="3"/>
  <c r="E14" i="3" s="1"/>
  <c r="F76" i="3"/>
  <c r="E15" i="3" s="1"/>
  <c r="F131" i="3"/>
  <c r="E8" i="3" s="1"/>
  <c r="F106" i="3"/>
  <c r="E18" i="3" s="1"/>
  <c r="M34" i="3"/>
  <c r="E6" i="3" s="1"/>
  <c r="M76" i="3"/>
  <c r="E12" i="3" s="1"/>
  <c r="F96" i="3"/>
  <c r="E17" i="3" s="1"/>
  <c r="F54" i="3"/>
  <c r="E11" i="3" s="1"/>
  <c r="D21" i="1"/>
  <c r="D44" i="1" s="1"/>
  <c r="E22" i="3" l="1"/>
  <c r="D7" i="5"/>
  <c r="D56" i="1" l="1"/>
  <c r="D57" i="1" s="1"/>
  <c r="F7" i="5"/>
  <c r="I7" i="5" s="1"/>
  <c r="D8" i="5"/>
  <c r="F8" i="5" s="1"/>
  <c r="I8" i="5" s="1"/>
  <c r="D12" i="5" l="1"/>
  <c r="F12" i="5" s="1"/>
  <c r="I12" i="5" s="1"/>
  <c r="I6" i="5" s="1"/>
  <c r="D58" i="1"/>
  <c r="D72" i="1" s="1"/>
  <c r="D6" i="5" l="1"/>
  <c r="F6" i="5"/>
</calcChain>
</file>

<file path=xl/sharedStrings.xml><?xml version="1.0" encoding="utf-8"?>
<sst xmlns="http://schemas.openxmlformats.org/spreadsheetml/2006/main" count="457" uniqueCount="181">
  <si>
    <t>szt.</t>
  </si>
  <si>
    <t>m2</t>
  </si>
  <si>
    <t>Położenie mozaiki ceramicznej</t>
  </si>
  <si>
    <t>Położenie listwy dekoracyjnej, wałeczka, cygara</t>
  </si>
  <si>
    <t>Podaj powierzchnię pomieszczeń:</t>
  </si>
  <si>
    <t>Łazienka</t>
  </si>
  <si>
    <t>Oświetlenie</t>
  </si>
  <si>
    <t>Meble na wymiar</t>
  </si>
  <si>
    <t>Lodówka</t>
  </si>
  <si>
    <t>Płyta grzewcza</t>
  </si>
  <si>
    <t>Piekarnik</t>
  </si>
  <si>
    <t>Zmywarka</t>
  </si>
  <si>
    <t>Okap</t>
  </si>
  <si>
    <t>Zlewozmywak</t>
  </si>
  <si>
    <t>Bateria do zlewu</t>
  </si>
  <si>
    <t>Wężyki, odpływ i inne.</t>
  </si>
  <si>
    <t>Jednostka</t>
  </si>
  <si>
    <t>mb</t>
  </si>
  <si>
    <t>Sufit podwieszany</t>
  </si>
  <si>
    <t>Jadalnia</t>
  </si>
  <si>
    <t>Sypialnia</t>
  </si>
  <si>
    <t>Mikrofalówka</t>
  </si>
  <si>
    <t>http://blog.poradnik-budowlany.com</t>
  </si>
  <si>
    <t>Lustro</t>
  </si>
  <si>
    <t>Salon</t>
  </si>
  <si>
    <t>Korytarze/hole</t>
  </si>
  <si>
    <t>Kuchnia</t>
  </si>
  <si>
    <t>Wc</t>
  </si>
  <si>
    <t>Spiżarnia i pralnia (z pralką)</t>
  </si>
  <si>
    <t>Garderoba</t>
  </si>
  <si>
    <t>Gabinet</t>
  </si>
  <si>
    <t>Pokoje dziecięce</t>
  </si>
  <si>
    <t>Garaż</t>
  </si>
  <si>
    <t>Wiatrołap</t>
  </si>
  <si>
    <t>Kotłownia</t>
  </si>
  <si>
    <t>inne (jakie?)</t>
  </si>
  <si>
    <t xml:space="preserve">Jadalnia </t>
  </si>
  <si>
    <t>Koszt materiału</t>
  </si>
  <si>
    <t>Całkowity koszt wykonania</t>
  </si>
  <si>
    <t>Parapety</t>
  </si>
  <si>
    <t>Kratki wentylacyjne</t>
  </si>
  <si>
    <t>Listwy przypodłogowe</t>
  </si>
  <si>
    <t>Gniazda elektryczne</t>
  </si>
  <si>
    <t>Włączniki światła</t>
  </si>
  <si>
    <t>Gruntowanie / malowanie</t>
  </si>
  <si>
    <t>Karnisze</t>
  </si>
  <si>
    <t xml:space="preserve">Liczba </t>
  </si>
  <si>
    <t>Koszt robocizny za jednostkę</t>
  </si>
  <si>
    <t>Podłogi</t>
  </si>
  <si>
    <t>Drzwi wewnętrzne</t>
  </si>
  <si>
    <t>Suma:</t>
  </si>
  <si>
    <t>Wykończenie schodów</t>
  </si>
  <si>
    <t>Inne (jakie?)</t>
  </si>
  <si>
    <t>Telewizor</t>
  </si>
  <si>
    <t>Nagłośnienie</t>
  </si>
  <si>
    <t>Stół</t>
  </si>
  <si>
    <t>Krzesła</t>
  </si>
  <si>
    <t>Zasłony/ firany</t>
  </si>
  <si>
    <t>Kanapa / narożnik</t>
  </si>
  <si>
    <t>Puf</t>
  </si>
  <si>
    <t>Szafka RTV</t>
  </si>
  <si>
    <t>Korytarze / hole</t>
  </si>
  <si>
    <t>Szafy</t>
  </si>
  <si>
    <t>Szafa na ubrania</t>
  </si>
  <si>
    <t>Wieszak</t>
  </si>
  <si>
    <t>Meble</t>
  </si>
  <si>
    <t>Wyposażenie kotłowni</t>
  </si>
  <si>
    <t xml:space="preserve">Położenie płytek ściennych </t>
  </si>
  <si>
    <t>Zabudowa karton-gips</t>
  </si>
  <si>
    <t>Bidet</t>
  </si>
  <si>
    <t xml:space="preserve">Wanna </t>
  </si>
  <si>
    <t>Zabudowa wanny</t>
  </si>
  <si>
    <t>Umywalka</t>
  </si>
  <si>
    <t>Bateria umywalkowa</t>
  </si>
  <si>
    <t>Bateria do wanny</t>
  </si>
  <si>
    <t>Bateria lub panel prysznicowy</t>
  </si>
  <si>
    <t>WC</t>
  </si>
  <si>
    <t>Szafka</t>
  </si>
  <si>
    <t>Syfon</t>
  </si>
  <si>
    <t>Ubikacja</t>
  </si>
  <si>
    <t>Grzejnik elektryczny</t>
  </si>
  <si>
    <t>Półki</t>
  </si>
  <si>
    <t>Wentylacja</t>
  </si>
  <si>
    <t>Spiżarnia i pralnia</t>
  </si>
  <si>
    <t>Pralka</t>
  </si>
  <si>
    <t>Regały</t>
  </si>
  <si>
    <t>Łóżko</t>
  </si>
  <si>
    <t>Materac</t>
  </si>
  <si>
    <t>Szafa</t>
  </si>
  <si>
    <t>Szafki</t>
  </si>
  <si>
    <t>Płytki ścienne</t>
  </si>
  <si>
    <t>Wykończenie ścian</t>
  </si>
  <si>
    <t>Cokół</t>
  </si>
  <si>
    <t>Ogólne (dotyczące całego domu/mieszkania)</t>
  </si>
  <si>
    <t>Koszt wykończenia</t>
  </si>
  <si>
    <t>Całkowita powierzchnia pomieszczeń</t>
  </si>
  <si>
    <t>Uwaga: przy koszcie materiału należy podać całkowity koszt - np. przy panelach koszt paneli + podkładu, a przy glazurze koszt płytek, kleju i fug</t>
  </si>
  <si>
    <t>Stelaż</t>
  </si>
  <si>
    <t>Kabina prysznicowa</t>
  </si>
  <si>
    <t>Brodzik / odpływ liniowy / odpływ ścienny</t>
  </si>
  <si>
    <t>Autor: Sławomir Zając</t>
  </si>
  <si>
    <t>Całkowity budżet na budowę domu (dom + działka)</t>
  </si>
  <si>
    <t>Koszt działki</t>
  </si>
  <si>
    <t>Maksymalna taksa notarialna (netto)</t>
  </si>
  <si>
    <t>VAT od taksy notarialnej</t>
  </si>
  <si>
    <t>Odpis aktu notarialnego</t>
  </si>
  <si>
    <t>Opłata sądowa za wpis w księdze wieczystej</t>
  </si>
  <si>
    <t>Jeżeli kredyt</t>
  </si>
  <si>
    <t>Opłata sądowa za wpis w księdze wieczystej o hipotece</t>
  </si>
  <si>
    <t>Prowizja agencji nieruchomości?</t>
  </si>
  <si>
    <t>Co po zakupie działki?</t>
  </si>
  <si>
    <t>Kierownik budowy</t>
  </si>
  <si>
    <t>Panele fotowoltaiczne</t>
  </si>
  <si>
    <t>Trawnik</t>
  </si>
  <si>
    <t>Ogród</t>
  </si>
  <si>
    <t>Blaszany garaż</t>
  </si>
  <si>
    <t>Podsumowanie</t>
  </si>
  <si>
    <t xml:space="preserve"> Całkowity budżet</t>
  </si>
  <si>
    <t xml:space="preserve"> Koszty budowy</t>
  </si>
  <si>
    <t xml:space="preserve"> Koszt źródła ogrzewania i cwu</t>
  </si>
  <si>
    <t xml:space="preserve"> Inne (panele, rekuperacja itp..)</t>
  </si>
  <si>
    <t xml:space="preserve"> Koszty wykończenia</t>
  </si>
  <si>
    <t xml:space="preserve"> Zagospodarowanie terenu</t>
  </si>
  <si>
    <t xml:space="preserve"> Całkowite koszty</t>
  </si>
  <si>
    <t xml:space="preserve"> Koszt działki</t>
  </si>
  <si>
    <t xml:space="preserve"> Koszty do stanu zerowego</t>
  </si>
  <si>
    <t>Uporządkowanie działki</t>
  </si>
  <si>
    <t>Podniesienie lub wyrównanie terenu</t>
  </si>
  <si>
    <t>Inne</t>
  </si>
  <si>
    <t>Altanka</t>
  </si>
  <si>
    <t>Ogrodzenie</t>
  </si>
  <si>
    <t>Wiata</t>
  </si>
  <si>
    <t>Narzędzia ogrodnicze</t>
  </si>
  <si>
    <t>Podatek od czynności cywilnopr. za ustanowienie hipoteki</t>
  </si>
  <si>
    <t>Całkowity koszt zakupu działki</t>
  </si>
  <si>
    <t>Zagospodarowanie terenu</t>
  </si>
  <si>
    <t>Rekreacja</t>
  </si>
  <si>
    <t>Podatek od czynności cywilnoprawnych (2% wart. działki)</t>
  </si>
  <si>
    <t>Koszt zagospodarowania terenu</t>
  </si>
  <si>
    <t>Wszystkie koszty</t>
  </si>
  <si>
    <t>Wartości wpisywane</t>
  </si>
  <si>
    <t>Całkowity koszt wykończenia domu</t>
  </si>
  <si>
    <t xml:space="preserve">Wersja pesymistyczna </t>
  </si>
  <si>
    <t xml:space="preserve">Dodatek </t>
  </si>
  <si>
    <t>Wersja optymistyczna</t>
  </si>
  <si>
    <t>Ogrzewanie</t>
  </si>
  <si>
    <t>Listwy przysufitowe</t>
  </si>
  <si>
    <t>Inteligentny dom</t>
  </si>
  <si>
    <t>Wjazd do garażu, chodnik, kostka brukowa</t>
  </si>
  <si>
    <t xml:space="preserve">Arkusz stanowi integralną część kursu "Jak się wybudować" </t>
  </si>
  <si>
    <t>Uwaga: wypełniamy tylko pola oznaczone kolorem żółtym</t>
  </si>
  <si>
    <t>Dokumenty do pozwolenia na budowę:</t>
  </si>
  <si>
    <t xml:space="preserve">  Mapa zasadnicza</t>
  </si>
  <si>
    <t xml:space="preserve">  Mapa do celów projektowych</t>
  </si>
  <si>
    <t xml:space="preserve">  Badanie geotechniczne gruntu</t>
  </si>
  <si>
    <t xml:space="preserve">  Dodatkowe dokumenty, uzgodnienia</t>
  </si>
  <si>
    <t>Ubezpieczenie budowy</t>
  </si>
  <si>
    <t xml:space="preserve">  Projekt zjazdu z drogi publicznej</t>
  </si>
  <si>
    <t>Stabilizacja lub wznowienie znaków granicznych</t>
  </si>
  <si>
    <t>Przygotowanie placu budowy (toaleta, barak budowlany, tymczasowe ogrodzenie)</t>
  </si>
  <si>
    <t>Inne (dziennik budowy, tablica budowy)</t>
  </si>
  <si>
    <t>Inspektor nadzoru (opcja)</t>
  </si>
  <si>
    <t>Geodeta - geodezyjne wytyczenie budynku</t>
  </si>
  <si>
    <t>Dodatkowe koszty (energia elektryczna, woda)</t>
  </si>
  <si>
    <t>Budowa studni, szamba, oczyszczalni ścieków.</t>
  </si>
  <si>
    <t>Uzbrojenie działki: projekt i wykonanie przyłączy.</t>
  </si>
  <si>
    <t xml:space="preserve">  Wypis z planu zagospodarowania przestrzennego lub wniosek o wydanie warunków zabudowy</t>
  </si>
  <si>
    <t>Projekt budowlany (projekt katalogowy + adaptacja lub projekt indywidualny)</t>
  </si>
  <si>
    <t>Wentylacja mechaniczna z odzyskiem ciepła</t>
  </si>
  <si>
    <t>Źródło ogrzewania i cwu</t>
  </si>
  <si>
    <t>Koszt wykończenia domu (patrz zakładka: wykończenie)</t>
  </si>
  <si>
    <t>Cena SSO</t>
  </si>
  <si>
    <t>Powierzchnia pomieszczeń</t>
  </si>
  <si>
    <t>Cena za 1 m2</t>
  </si>
  <si>
    <t>Calkowite koszty budowy domu do stanu "deweloperskiego"</t>
  </si>
  <si>
    <t>Koszty budowy domu wraz z wykończeniem</t>
  </si>
  <si>
    <t>Calkowite koszty do rozpoczęcia budowy (działka, proces administracyjny, plac budowy)</t>
  </si>
  <si>
    <t>Koszt budowy do stanu "deweloperskiego", ale bez źródła ciepła, wentylacji, fotowoltaiki itp.</t>
  </si>
  <si>
    <t xml:space="preserve"> </t>
  </si>
  <si>
    <t>Arkusz ma 3 zakładki:  koszty, wykończenie oraz podsumowania.</t>
  </si>
  <si>
    <t>Calkowite koszty (działka + formalności + budowa)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</si>
</sst>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zł-415]_-;\-* #,##0.00\ [$zł-415]_-;_-* &quot;-&quot;??\ [$zł-415]_-;_-@_-"/>
    <numFmt numFmtId="165" formatCode="_-* #,##0\ [$zł-415]_-;\-* #,##0\ [$zł-415]_-;_-* &quot;-&quot;??\ [$zł-415]_-;_-@_-"/>
    <numFmt numFmtId="166" formatCode="#,##0.00\ &quot;zł&quot;"/>
  </numFmts>
  <fonts count="23"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theme="1"/>
      <name val="Czcionka tekstu podstawowego"/>
      <charset val="238"/>
    </font>
    <font>
      <sz val="11"/>
      <color theme="1"/>
      <name val="Czcionka tekstu podstawowego"/>
      <charset val="238"/>
    </font>
    <font>
      <b/>
      <sz val="11"/>
      <color rgb="FFFF0000"/>
      <name val="Czcionka tekstu podstawowego"/>
      <charset val="238"/>
    </font>
    <font>
      <sz val="11"/>
      <color theme="1"/>
      <name val="Czcionka tekstu podstawowego"/>
      <family val="2"/>
      <charset val="238"/>
    </font>
    <font>
      <sz val="10"/>
      <color theme="1"/>
      <name val="Czcionka tekstu podstawowego"/>
      <family val="2"/>
      <charset val="238"/>
    </font>
    <font>
      <u/>
      <sz val="10"/>
      <color theme="10"/>
      <name val="Czcionka tekstu podstawowego"/>
      <family val="2"/>
      <charset val="238"/>
    </font>
    <font>
      <b/>
      <sz val="12"/>
      <color rgb="FF0070C0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9"/>
      <color theme="1"/>
      <name val="Czcionka tekstu podstawowego"/>
      <family val="2"/>
      <charset val="238"/>
    </font>
    <font>
      <b/>
      <sz val="12"/>
      <color theme="1"/>
      <name val="Czcionka tekstu podstawowego"/>
      <charset val="238"/>
    </font>
    <font>
      <b/>
      <sz val="11"/>
      <color theme="3"/>
      <name val="Czcionka tekstu podstawowego"/>
      <family val="2"/>
      <charset val="238"/>
    </font>
    <font>
      <u/>
      <sz val="12"/>
      <color theme="10"/>
      <name val="Czcionka tekstu podstawowego"/>
      <charset val="238"/>
    </font>
    <font>
      <sz val="12"/>
      <color theme="1"/>
      <name val="Czcionka tekstu podstawowego"/>
      <charset val="238"/>
    </font>
    <font>
      <b/>
      <sz val="11"/>
      <color rgb="FFFF0000"/>
      <name val="Czcionka tekstu podstawowego"/>
      <family val="2"/>
      <charset val="238"/>
    </font>
    <font>
      <b/>
      <sz val="9"/>
      <color theme="3"/>
      <name val="Czcionka tekstu podstawowego"/>
      <family val="2"/>
      <charset val="238"/>
    </font>
    <font>
      <b/>
      <sz val="12"/>
      <color rgb="FFFF0000"/>
      <name val="Calibri"/>
      <family val="2"/>
      <charset val="238"/>
    </font>
    <font>
      <b/>
      <sz val="9"/>
      <color rgb="FFFF0000"/>
      <name val="Czcionka tekstu podstawowego"/>
      <family val="2"/>
      <charset val="238"/>
    </font>
    <font>
      <b/>
      <sz val="16"/>
      <color rgb="FF0070C0"/>
      <name val="Calibri"/>
      <family val="2"/>
      <charset val="238"/>
    </font>
    <font>
      <i/>
      <sz val="9"/>
      <color theme="1"/>
      <name val="Czcionka tekstu podstawowego"/>
      <charset val="238"/>
    </font>
    <font>
      <b/>
      <sz val="16"/>
      <color theme="1"/>
      <name val="Czcionka tekstu podstawowego"/>
      <charset val="238"/>
    </font>
    <font>
      <b/>
      <sz val="10"/>
      <color theme="1"/>
      <name val="Czcionka tekstu podstawowego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theme="4" tint="0.39997558519241921"/>
      </bottom>
      <diagonal/>
    </border>
    <border>
      <left/>
      <right/>
      <top style="medium">
        <color indexed="64"/>
      </top>
      <bottom style="medium">
        <color theme="4" tint="0.39997558519241921"/>
      </bottom>
      <diagonal/>
    </border>
    <border>
      <left/>
      <right style="medium">
        <color indexed="64"/>
      </right>
      <top style="medium">
        <color indexed="64"/>
      </top>
      <bottom style="medium">
        <color theme="4" tint="0.39997558519241921"/>
      </bottom>
      <diagonal/>
    </border>
    <border>
      <left style="medium">
        <color indexed="64"/>
      </left>
      <right/>
      <top/>
      <bottom style="medium">
        <color theme="4" tint="0.39997558519241921"/>
      </bottom>
      <diagonal/>
    </border>
    <border>
      <left/>
      <right style="medium">
        <color indexed="64"/>
      </right>
      <top/>
      <bottom style="medium">
        <color theme="4" tint="0.39997558519241921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23" applyNumberFormat="0" applyFill="0" applyAlignment="0" applyProtection="0"/>
  </cellStyleXfs>
  <cellXfs count="14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2" fontId="0" fillId="0" borderId="0" xfId="0" applyNumberFormat="1"/>
    <xf numFmtId="164" fontId="0" fillId="0" borderId="0" xfId="0" applyNumberFormat="1"/>
    <xf numFmtId="165" fontId="0" fillId="0" borderId="0" xfId="0" applyNumberFormat="1"/>
    <xf numFmtId="2" fontId="2" fillId="0" borderId="0" xfId="0" applyNumberFormat="1" applyFont="1"/>
    <xf numFmtId="165" fontId="2" fillId="0" borderId="0" xfId="0" applyNumberFormat="1" applyFont="1"/>
    <xf numFmtId="0" fontId="6" fillId="0" borderId="0" xfId="0" applyFont="1"/>
    <xf numFmtId="164" fontId="0" fillId="0" borderId="0" xfId="1" applyNumberFormat="1" applyFont="1"/>
    <xf numFmtId="164" fontId="7" fillId="0" borderId="0" xfId="1" applyNumberFormat="1" applyFont="1" applyAlignment="1" applyProtection="1"/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center" wrapText="1"/>
    </xf>
    <xf numFmtId="164" fontId="1" fillId="0" borderId="0" xfId="1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left" vertical="center" wrapText="1"/>
    </xf>
    <xf numFmtId="2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Border="1"/>
    <xf numFmtId="2" fontId="1" fillId="0" borderId="4" xfId="0" applyNumberFormat="1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0" fillId="0" borderId="6" xfId="0" applyBorder="1"/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top" wrapText="1"/>
    </xf>
    <xf numFmtId="0" fontId="1" fillId="0" borderId="9" xfId="0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/>
    <xf numFmtId="2" fontId="9" fillId="2" borderId="10" xfId="0" applyNumberFormat="1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3" borderId="2" xfId="0" applyFill="1" applyBorder="1"/>
    <xf numFmtId="0" fontId="0" fillId="0" borderId="3" xfId="0" applyBorder="1"/>
    <xf numFmtId="164" fontId="1" fillId="0" borderId="2" xfId="0" applyNumberFormat="1" applyFont="1" applyBorder="1" applyAlignment="1">
      <alignment horizontal="center" vertical="center" wrapText="1"/>
    </xf>
    <xf numFmtId="0" fontId="0" fillId="4" borderId="0" xfId="0" applyFill="1" applyBorder="1"/>
    <xf numFmtId="0" fontId="1" fillId="4" borderId="0" xfId="0" applyFont="1" applyFill="1" applyBorder="1" applyAlignment="1">
      <alignment horizontal="center" vertical="center" wrapText="1"/>
    </xf>
    <xf numFmtId="164" fontId="7" fillId="0" borderId="0" xfId="1" applyNumberFormat="1" applyFont="1" applyBorder="1" applyAlignment="1" applyProtection="1"/>
    <xf numFmtId="0" fontId="6" fillId="0" borderId="0" xfId="0" applyFont="1" applyBorder="1"/>
    <xf numFmtId="166" fontId="6" fillId="0" borderId="0" xfId="0" applyNumberFormat="1" applyFont="1"/>
    <xf numFmtId="0" fontId="1" fillId="0" borderId="0" xfId="0" applyFont="1" applyBorder="1" applyAlignment="1">
      <alignment horizontal="center" vertical="center" wrapText="1"/>
    </xf>
    <xf numFmtId="0" fontId="0" fillId="0" borderId="16" xfId="0" applyBorder="1"/>
    <xf numFmtId="166" fontId="6" fillId="0" borderId="17" xfId="0" applyNumberFormat="1" applyFont="1" applyBorder="1"/>
    <xf numFmtId="0" fontId="2" fillId="0" borderId="16" xfId="0" applyFont="1" applyBorder="1"/>
    <xf numFmtId="164" fontId="7" fillId="0" borderId="19" xfId="1" applyNumberFormat="1" applyFont="1" applyBorder="1" applyAlignment="1" applyProtection="1"/>
    <xf numFmtId="0" fontId="6" fillId="0" borderId="19" xfId="0" applyFont="1" applyBorder="1"/>
    <xf numFmtId="0" fontId="0" fillId="0" borderId="20" xfId="0" applyBorder="1"/>
    <xf numFmtId="164" fontId="7" fillId="0" borderId="21" xfId="1" applyNumberFormat="1" applyFont="1" applyBorder="1" applyAlignment="1" applyProtection="1"/>
    <xf numFmtId="0" fontId="6" fillId="0" borderId="21" xfId="0" applyFont="1" applyBorder="1"/>
    <xf numFmtId="166" fontId="6" fillId="5" borderId="22" xfId="0" applyNumberFormat="1" applyFont="1" applyFill="1" applyBorder="1"/>
    <xf numFmtId="0" fontId="2" fillId="7" borderId="20" xfId="0" applyFont="1" applyFill="1" applyBorder="1"/>
    <xf numFmtId="164" fontId="7" fillId="7" borderId="21" xfId="1" applyNumberFormat="1" applyFont="1" applyFill="1" applyBorder="1" applyAlignment="1" applyProtection="1"/>
    <xf numFmtId="0" fontId="6" fillId="7" borderId="21" xfId="0" applyFont="1" applyFill="1" applyBorder="1"/>
    <xf numFmtId="166" fontId="11" fillId="7" borderId="22" xfId="0" applyNumberFormat="1" applyFont="1" applyFill="1" applyBorder="1"/>
    <xf numFmtId="0" fontId="0" fillId="7" borderId="20" xfId="0" applyFill="1" applyBorder="1"/>
    <xf numFmtId="0" fontId="3" fillId="0" borderId="18" xfId="0" applyFont="1" applyBorder="1"/>
    <xf numFmtId="0" fontId="11" fillId="7" borderId="20" xfId="0" applyFont="1" applyFill="1" applyBorder="1"/>
    <xf numFmtId="164" fontId="13" fillId="7" borderId="21" xfId="1" applyNumberFormat="1" applyFont="1" applyFill="1" applyBorder="1" applyAlignment="1" applyProtection="1"/>
    <xf numFmtId="0" fontId="14" fillId="7" borderId="21" xfId="0" applyFont="1" applyFill="1" applyBorder="1"/>
    <xf numFmtId="166" fontId="11" fillId="5" borderId="22" xfId="0" applyNumberFormat="1" applyFont="1" applyFill="1" applyBorder="1"/>
    <xf numFmtId="0" fontId="2" fillId="8" borderId="20" xfId="0" applyFont="1" applyFill="1" applyBorder="1"/>
    <xf numFmtId="164" fontId="7" fillId="8" borderId="21" xfId="1" applyNumberFormat="1" applyFont="1" applyFill="1" applyBorder="1" applyAlignment="1" applyProtection="1"/>
    <xf numFmtId="0" fontId="6" fillId="8" borderId="21" xfId="0" applyFont="1" applyFill="1" applyBorder="1"/>
    <xf numFmtId="0" fontId="2" fillId="8" borderId="13" xfId="0" applyFont="1" applyFill="1" applyBorder="1"/>
    <xf numFmtId="164" fontId="7" fillId="8" borderId="14" xfId="1" applyNumberFormat="1" applyFont="1" applyFill="1" applyBorder="1" applyAlignment="1" applyProtection="1"/>
    <xf numFmtId="0" fontId="6" fillId="8" borderId="14" xfId="0" applyFont="1" applyFill="1" applyBorder="1"/>
    <xf numFmtId="0" fontId="6" fillId="8" borderId="22" xfId="0" applyFont="1" applyFill="1" applyBorder="1"/>
    <xf numFmtId="166" fontId="6" fillId="6" borderId="25" xfId="0" applyNumberFormat="1" applyFont="1" applyFill="1" applyBorder="1"/>
    <xf numFmtId="166" fontId="6" fillId="6" borderId="26" xfId="0" applyNumberFormat="1" applyFont="1" applyFill="1" applyBorder="1"/>
    <xf numFmtId="0" fontId="6" fillId="0" borderId="26" xfId="0" applyFont="1" applyBorder="1"/>
    <xf numFmtId="166" fontId="6" fillId="5" borderId="27" xfId="0" applyNumberFormat="1" applyFont="1" applyFill="1" applyBorder="1"/>
    <xf numFmtId="166" fontId="6" fillId="5" borderId="25" xfId="0" applyNumberFormat="1" applyFont="1" applyFill="1" applyBorder="1"/>
    <xf numFmtId="166" fontId="6" fillId="5" borderId="26" xfId="0" applyNumberFormat="1" applyFont="1" applyFill="1" applyBorder="1"/>
    <xf numFmtId="166" fontId="6" fillId="0" borderId="24" xfId="0" applyNumberFormat="1" applyFont="1" applyBorder="1"/>
    <xf numFmtId="166" fontId="6" fillId="6" borderId="24" xfId="0" applyNumberFormat="1" applyFont="1" applyFill="1" applyBorder="1"/>
    <xf numFmtId="166" fontId="6" fillId="8" borderId="15" xfId="0" applyNumberFormat="1" applyFont="1" applyFill="1" applyBorder="1"/>
    <xf numFmtId="0" fontId="2" fillId="7" borderId="0" xfId="0" applyFont="1" applyFill="1"/>
    <xf numFmtId="0" fontId="0" fillId="7" borderId="0" xfId="0" applyFill="1"/>
    <xf numFmtId="0" fontId="17" fillId="2" borderId="1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9" fontId="18" fillId="0" borderId="23" xfId="1" applyFont="1" applyBorder="1" applyAlignment="1">
      <alignment horizontal="center" vertical="center"/>
    </xf>
    <xf numFmtId="0" fontId="12" fillId="0" borderId="28" xfId="2" applyBorder="1"/>
    <xf numFmtId="164" fontId="12" fillId="0" borderId="29" xfId="2" applyNumberFormat="1" applyBorder="1" applyAlignment="1" applyProtection="1"/>
    <xf numFmtId="0" fontId="12" fillId="0" borderId="29" xfId="2" applyBorder="1"/>
    <xf numFmtId="164" fontId="12" fillId="7" borderId="29" xfId="2" applyNumberFormat="1" applyFill="1" applyBorder="1" applyAlignment="1" applyProtection="1">
      <alignment horizontal="center" wrapText="1"/>
    </xf>
    <xf numFmtId="164" fontId="12" fillId="0" borderId="29" xfId="2" applyNumberFormat="1" applyBorder="1" applyAlignment="1" applyProtection="1">
      <alignment wrapText="1"/>
    </xf>
    <xf numFmtId="164" fontId="15" fillId="0" borderId="29" xfId="2" applyNumberFormat="1" applyFont="1" applyBorder="1" applyAlignment="1" applyProtection="1">
      <alignment horizontal="center" wrapText="1"/>
    </xf>
    <xf numFmtId="164" fontId="12" fillId="0" borderId="29" xfId="2" applyNumberFormat="1" applyBorder="1"/>
    <xf numFmtId="164" fontId="12" fillId="8" borderId="30" xfId="2" applyNumberFormat="1" applyFill="1" applyBorder="1" applyAlignment="1" applyProtection="1">
      <alignment horizontal="center" wrapText="1"/>
    </xf>
    <xf numFmtId="0" fontId="12" fillId="0" borderId="31" xfId="2" applyBorder="1"/>
    <xf numFmtId="164" fontId="12" fillId="0" borderId="23" xfId="2" applyNumberFormat="1" applyBorder="1" applyAlignment="1" applyProtection="1"/>
    <xf numFmtId="0" fontId="12" fillId="0" borderId="23" xfId="2" applyBorder="1"/>
    <xf numFmtId="164" fontId="12" fillId="0" borderId="23" xfId="2" applyNumberFormat="1" applyBorder="1" applyAlignment="1">
      <alignment horizontal="center" vertical="center"/>
    </xf>
    <xf numFmtId="0" fontId="12" fillId="0" borderId="23" xfId="2" applyBorder="1" applyAlignment="1">
      <alignment horizontal="center" vertical="center"/>
    </xf>
    <xf numFmtId="164" fontId="12" fillId="0" borderId="32" xfId="2" applyNumberFormat="1" applyBorder="1" applyAlignment="1">
      <alignment horizontal="center" vertical="center"/>
    </xf>
    <xf numFmtId="164" fontId="12" fillId="0" borderId="23" xfId="2" applyNumberFormat="1" applyBorder="1" applyAlignment="1">
      <alignment horizontal="center"/>
    </xf>
    <xf numFmtId="0" fontId="16" fillId="0" borderId="31" xfId="2" applyFont="1" applyBorder="1"/>
    <xf numFmtId="164" fontId="16" fillId="0" borderId="23" xfId="2" applyNumberFormat="1" applyFont="1" applyBorder="1" applyAlignment="1" applyProtection="1"/>
    <xf numFmtId="0" fontId="16" fillId="0" borderId="23" xfId="2" applyFont="1" applyBorder="1"/>
    <xf numFmtId="164" fontId="16" fillId="0" borderId="23" xfId="2" applyNumberFormat="1" applyFont="1" applyBorder="1" applyAlignment="1">
      <alignment horizontal="center" vertical="center"/>
    </xf>
    <xf numFmtId="0" fontId="16" fillId="0" borderId="23" xfId="2" applyFont="1" applyBorder="1" applyAlignment="1">
      <alignment horizontal="center" vertical="center"/>
    </xf>
    <xf numFmtId="164" fontId="16" fillId="0" borderId="23" xfId="2" applyNumberFormat="1" applyFont="1" applyBorder="1" applyAlignment="1">
      <alignment horizontal="center"/>
    </xf>
    <xf numFmtId="164" fontId="16" fillId="0" borderId="32" xfId="2" applyNumberFormat="1" applyFont="1" applyBorder="1" applyAlignment="1">
      <alignment horizontal="center" vertical="center"/>
    </xf>
    <xf numFmtId="0" fontId="16" fillId="0" borderId="7" xfId="2" applyFont="1" applyBorder="1"/>
    <xf numFmtId="164" fontId="16" fillId="0" borderId="8" xfId="2" applyNumberFormat="1" applyFont="1" applyBorder="1" applyAlignment="1" applyProtection="1"/>
    <xf numFmtId="0" fontId="16" fillId="0" borderId="8" xfId="2" applyFont="1" applyBorder="1"/>
    <xf numFmtId="164" fontId="16" fillId="0" borderId="8" xfId="2" applyNumberFormat="1" applyFont="1" applyBorder="1" applyAlignment="1">
      <alignment horizontal="center" vertical="center"/>
    </xf>
    <xf numFmtId="0" fontId="16" fillId="0" borderId="8" xfId="2" applyFont="1" applyBorder="1" applyAlignment="1">
      <alignment horizontal="center" vertical="center"/>
    </xf>
    <xf numFmtId="164" fontId="16" fillId="0" borderId="8" xfId="2" applyNumberFormat="1" applyFont="1" applyBorder="1" applyAlignment="1">
      <alignment horizontal="center"/>
    </xf>
    <xf numFmtId="9" fontId="18" fillId="0" borderId="8" xfId="1" applyFont="1" applyBorder="1" applyAlignment="1">
      <alignment horizontal="center" vertical="center"/>
    </xf>
    <xf numFmtId="164" fontId="16" fillId="0" borderId="33" xfId="2" applyNumberFormat="1" applyFont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6" xfId="0" applyFill="1" applyBorder="1"/>
    <xf numFmtId="0" fontId="0" fillId="4" borderId="0" xfId="0" applyFill="1" applyBorder="1" applyAlignment="1">
      <alignment horizontal="center"/>
    </xf>
    <xf numFmtId="164" fontId="9" fillId="2" borderId="5" xfId="0" applyNumberFormat="1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vertical="top" wrapText="1"/>
    </xf>
    <xf numFmtId="0" fontId="10" fillId="0" borderId="0" xfId="0" applyFont="1"/>
    <xf numFmtId="0" fontId="1" fillId="0" borderId="0" xfId="0" applyFont="1" applyBorder="1" applyAlignment="1">
      <alignment horizontal="center" vertical="center" wrapText="1"/>
    </xf>
    <xf numFmtId="0" fontId="20" fillId="0" borderId="16" xfId="0" applyFont="1" applyBorder="1"/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164" fontId="0" fillId="0" borderId="0" xfId="0" applyNumberFormat="1" applyAlignment="1">
      <alignment wrapText="1"/>
    </xf>
    <xf numFmtId="0" fontId="0" fillId="0" borderId="0" xfId="0" applyNumberFormat="1"/>
    <xf numFmtId="0" fontId="2" fillId="0" borderId="0" xfId="0" applyNumberFormat="1" applyFont="1"/>
    <xf numFmtId="1" fontId="0" fillId="0" borderId="0" xfId="0" applyNumberFormat="1"/>
    <xf numFmtId="0" fontId="21" fillId="7" borderId="20" xfId="0" applyFont="1" applyFill="1" applyBorder="1"/>
    <xf numFmtId="0" fontId="22" fillId="0" borderId="0" xfId="0" applyFont="1" applyAlignment="1">
      <alignment wrapText="1"/>
    </xf>
    <xf numFmtId="0" fontId="1" fillId="0" borderId="0" xfId="0" applyFont="1" applyBorder="1" applyAlignment="1">
      <alignment horizontal="center" vertical="center" wrapText="1"/>
    </xf>
  </cellXfs>
  <cellStyles count="3">
    <cellStyle name="Nagłówek 3" xfId="2" builtinId="18"/>
    <cellStyle name="Normalny" xfId="0" builtinId="0"/>
    <cellStyle name="Procentowy" xfId="1" builtinId="5"/>
  </cellStyles>
  <dxfs count="0"/>
  <tableStyles count="0" defaultTableStyle="TableStyleMedium9" defaultPivotStyle="PivotStyleLight16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3</xdr:row>
      <xdr:rowOff>142875</xdr:rowOff>
    </xdr:from>
    <xdr:to>
      <xdr:col>1</xdr:col>
      <xdr:colOff>733425</xdr:colOff>
      <xdr:row>5</xdr:row>
      <xdr:rowOff>28575</xdr:rowOff>
    </xdr:to>
    <xdr:cxnSp macro="">
      <xdr:nvCxnSpPr>
        <xdr:cNvPr id="3" name="Łącznik łamany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2324100" y="13954125"/>
          <a:ext cx="619125" cy="485775"/>
        </a:xfrm>
        <a:prstGeom prst="bentConnector3">
          <a:avLst>
            <a:gd name="adj1" fmla="val 50000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7"/>
  <sheetViews>
    <sheetView tabSelected="1" zoomScale="130" zoomScaleNormal="130" workbookViewId="0">
      <selection activeCell="D71" sqref="D71"/>
    </sheetView>
  </sheetViews>
  <sheetFormatPr defaultRowHeight="13.8"/>
  <cols>
    <col min="1" max="1" width="29" bestFit="1" customWidth="1"/>
    <col min="2" max="2" width="10.09765625" customWidth="1"/>
    <col min="3" max="3" width="43.5" customWidth="1"/>
    <col min="4" max="4" width="14.69921875" customWidth="1"/>
    <col min="5" max="5" width="41.69921875" style="135" customWidth="1"/>
    <col min="6" max="6" width="26.5" style="10" customWidth="1"/>
    <col min="7" max="7" width="3" style="10" customWidth="1"/>
    <col min="8" max="8" width="12.19921875" customWidth="1"/>
    <col min="9" max="9" width="17.09765625" customWidth="1"/>
    <col min="10" max="10" width="12.09765625" customWidth="1"/>
    <col min="11" max="11" width="9.8984375" customWidth="1"/>
    <col min="12" max="12" width="23.59765625" style="4" customWidth="1"/>
    <col min="13" max="13" width="21.8984375" style="138" customWidth="1"/>
    <col min="14" max="14" width="26.3984375" bestFit="1" customWidth="1"/>
  </cols>
  <sheetData>
    <row r="1" spans="1:10">
      <c r="A1" s="132" t="s">
        <v>100</v>
      </c>
      <c r="B1" s="11"/>
      <c r="C1" s="9"/>
    </row>
    <row r="2" spans="1:10">
      <c r="A2" s="132" t="s">
        <v>149</v>
      </c>
      <c r="B2" s="11"/>
      <c r="C2" s="9"/>
      <c r="D2" s="11" t="s">
        <v>22</v>
      </c>
    </row>
    <row r="3" spans="1:10">
      <c r="A3" s="132" t="s">
        <v>179</v>
      </c>
      <c r="B3" s="11"/>
      <c r="C3" s="9"/>
    </row>
    <row r="4" spans="1:10">
      <c r="A4" s="132" t="s">
        <v>150</v>
      </c>
      <c r="B4" s="11"/>
      <c r="C4" s="9"/>
    </row>
    <row r="5" spans="1:10">
      <c r="B5" s="11"/>
      <c r="C5" s="9"/>
    </row>
    <row r="6" spans="1:10">
      <c r="B6" s="11"/>
      <c r="C6" s="9"/>
    </row>
    <row r="7" spans="1:10">
      <c r="D7" s="9"/>
      <c r="E7" s="136"/>
      <c r="F7" s="11"/>
      <c r="G7" s="11"/>
      <c r="I7" s="9"/>
      <c r="J7" s="9"/>
    </row>
    <row r="8" spans="1:10" ht="15.6">
      <c r="A8" s="68" t="s">
        <v>101</v>
      </c>
      <c r="B8" s="69"/>
      <c r="C8" s="70"/>
      <c r="D8" s="71"/>
      <c r="E8" s="136"/>
      <c r="F8" s="11"/>
      <c r="G8" s="11"/>
      <c r="I8" s="9"/>
      <c r="J8" s="9"/>
    </row>
    <row r="9" spans="1:10">
      <c r="A9" s="53"/>
      <c r="B9" s="49"/>
      <c r="C9" s="50"/>
      <c r="D9" s="54"/>
      <c r="E9" s="136"/>
      <c r="F9" s="11"/>
      <c r="G9" s="11"/>
      <c r="I9" s="9"/>
      <c r="J9" s="9"/>
    </row>
    <row r="10" spans="1:10">
      <c r="A10" s="72" t="s">
        <v>102</v>
      </c>
      <c r="B10" s="73"/>
      <c r="C10" s="74"/>
      <c r="D10" s="61"/>
      <c r="E10" s="136"/>
      <c r="F10" s="11"/>
      <c r="G10" s="11"/>
      <c r="I10" s="9"/>
      <c r="J10" s="9"/>
    </row>
    <row r="11" spans="1:10">
      <c r="A11" s="53" t="s">
        <v>137</v>
      </c>
      <c r="B11" s="49"/>
      <c r="C11" s="50"/>
      <c r="D11" s="79">
        <f>2%*D10</f>
        <v>0</v>
      </c>
      <c r="E11" s="136"/>
      <c r="F11" s="11"/>
      <c r="G11" s="11"/>
      <c r="H11" s="9"/>
      <c r="I11" s="9"/>
      <c r="J11" s="9"/>
    </row>
    <row r="12" spans="1:10">
      <c r="A12" s="53" t="s">
        <v>103</v>
      </c>
      <c r="B12" s="49"/>
      <c r="C12" s="50"/>
      <c r="D12" s="80" t="str">
        <f>IF(D10&gt;0,IF(D10&lt;=3000,100,IF(AND(D10&gt;3000,D10&lt;=10000),100+3%*(D10-3000),IF(AND(D10&gt;10000,D10&lt;=30000),310+2%*(D10-10000),IF(AND(D10&gt;30000,D10&lt;=60000),710+1%*(D10-30000),IF(AND(D10&gt;60000,D10&lt;1000000),1010+0.4%*(D10-60000),IF(AND(D10&gt;1000000,D10&lt;=2000000),4770+0.2%*(D10-1000000),IF(D10&gt;2000000,6770+0.25*(D10-2000000),""))))))),"")</f>
        <v/>
      </c>
      <c r="E12" s="136"/>
      <c r="F12" s="11"/>
      <c r="G12" s="11"/>
      <c r="H12" s="9"/>
      <c r="I12" s="9"/>
      <c r="J12" s="9"/>
    </row>
    <row r="13" spans="1:10">
      <c r="A13" s="53" t="s">
        <v>104</v>
      </c>
      <c r="B13" s="49"/>
      <c r="C13" s="50"/>
      <c r="D13" s="80" t="str">
        <f>IF(D12&lt;&gt;"",D12*0.23,"")</f>
        <v/>
      </c>
      <c r="E13" s="136"/>
      <c r="F13" s="11"/>
      <c r="G13" s="11"/>
      <c r="H13" s="9"/>
      <c r="I13" s="9"/>
      <c r="J13" s="9"/>
    </row>
    <row r="14" spans="1:10">
      <c r="A14" s="53" t="s">
        <v>105</v>
      </c>
      <c r="B14" s="49"/>
      <c r="C14" s="50"/>
      <c r="D14" s="80" t="str">
        <f>IF(D10="","",200)</f>
        <v/>
      </c>
      <c r="E14" s="136"/>
      <c r="F14" s="11"/>
      <c r="G14" s="11"/>
      <c r="H14" s="9"/>
      <c r="I14" s="9"/>
      <c r="J14" s="9"/>
    </row>
    <row r="15" spans="1:10">
      <c r="A15" s="53" t="s">
        <v>106</v>
      </c>
      <c r="B15" s="49"/>
      <c r="C15" s="50"/>
      <c r="D15" s="80" t="str">
        <f>IF(D10="","",200)</f>
        <v/>
      </c>
      <c r="E15" s="136"/>
      <c r="F15" s="11"/>
      <c r="G15" s="11"/>
      <c r="H15" s="9"/>
      <c r="I15" s="9"/>
      <c r="J15" s="9"/>
    </row>
    <row r="16" spans="1:10">
      <c r="A16" s="55" t="s">
        <v>107</v>
      </c>
      <c r="B16" s="49"/>
      <c r="C16" s="50"/>
      <c r="D16" s="80"/>
      <c r="E16" s="136"/>
      <c r="F16" s="11"/>
      <c r="G16" s="11"/>
      <c r="H16" s="9"/>
      <c r="I16" s="9"/>
      <c r="J16" s="9"/>
    </row>
    <row r="17" spans="1:10">
      <c r="A17" s="53" t="s">
        <v>133</v>
      </c>
      <c r="B17" s="49"/>
      <c r="C17" s="50"/>
      <c r="D17" s="80">
        <f>0.1%*D10</f>
        <v>0</v>
      </c>
      <c r="E17" s="136"/>
      <c r="F17" s="11"/>
      <c r="G17" s="11"/>
      <c r="H17" s="9"/>
      <c r="I17" s="9"/>
      <c r="J17" s="9"/>
    </row>
    <row r="18" spans="1:10">
      <c r="A18" s="53" t="s">
        <v>108</v>
      </c>
      <c r="B18" s="49"/>
      <c r="C18" s="50"/>
      <c r="D18" s="80" t="str">
        <f>IF(D10="","",200)</f>
        <v/>
      </c>
      <c r="E18" s="136"/>
      <c r="F18" s="11"/>
      <c r="G18" s="11"/>
      <c r="H18" s="9"/>
      <c r="I18" s="9"/>
      <c r="J18" s="9"/>
    </row>
    <row r="19" spans="1:10">
      <c r="A19" s="53"/>
      <c r="B19" s="49"/>
      <c r="C19" s="50"/>
      <c r="D19" s="81"/>
      <c r="E19" s="136"/>
      <c r="F19" s="11"/>
      <c r="G19" s="11"/>
      <c r="H19" s="9"/>
      <c r="I19" s="9"/>
      <c r="J19" s="9"/>
    </row>
    <row r="20" spans="1:10">
      <c r="A20" s="53" t="s">
        <v>109</v>
      </c>
      <c r="B20" s="49"/>
      <c r="C20" s="50"/>
      <c r="D20" s="82"/>
      <c r="E20" s="136"/>
      <c r="F20" s="11"/>
      <c r="G20" s="11"/>
      <c r="H20" s="9"/>
      <c r="I20" s="9"/>
      <c r="J20" s="9"/>
    </row>
    <row r="21" spans="1:10" ht="15.6">
      <c r="A21" s="66" t="s">
        <v>134</v>
      </c>
      <c r="B21" s="63"/>
      <c r="C21" s="64"/>
      <c r="D21" s="65">
        <f>SUM(D10:D20)</f>
        <v>0</v>
      </c>
      <c r="E21" s="136"/>
      <c r="F21" s="11"/>
      <c r="G21" s="11"/>
      <c r="H21" s="9"/>
      <c r="I21" s="9"/>
      <c r="J21" s="9"/>
    </row>
    <row r="22" spans="1:10">
      <c r="A22" s="53"/>
      <c r="B22" s="49"/>
      <c r="C22" s="50"/>
      <c r="D22" s="54"/>
      <c r="E22" s="142"/>
      <c r="F22" s="11"/>
      <c r="G22" s="11"/>
      <c r="H22" s="9"/>
      <c r="I22" s="9"/>
      <c r="J22" s="9"/>
    </row>
    <row r="23" spans="1:10">
      <c r="A23" s="72" t="s">
        <v>110</v>
      </c>
      <c r="B23" s="73"/>
      <c r="C23" s="74"/>
      <c r="D23" s="78"/>
      <c r="E23" s="136"/>
      <c r="F23" s="11"/>
      <c r="G23" s="11"/>
      <c r="H23" s="9"/>
      <c r="I23" s="9"/>
      <c r="J23" s="9"/>
    </row>
    <row r="24" spans="1:10">
      <c r="A24" s="125" t="s">
        <v>165</v>
      </c>
      <c r="B24" s="49"/>
      <c r="C24" s="50"/>
      <c r="D24" s="83" t="s">
        <v>178</v>
      </c>
      <c r="F24" s="135"/>
      <c r="G24" s="11"/>
      <c r="H24" s="9"/>
      <c r="I24" s="9"/>
      <c r="J24" s="9"/>
    </row>
    <row r="25" spans="1:10">
      <c r="A25" s="125" t="s">
        <v>164</v>
      </c>
      <c r="B25" s="49"/>
      <c r="C25" s="50"/>
      <c r="D25" s="84"/>
      <c r="F25" s="135"/>
      <c r="G25" s="11"/>
      <c r="H25" s="9"/>
      <c r="I25" s="9"/>
      <c r="J25" s="9"/>
    </row>
    <row r="26" spans="1:10">
      <c r="A26" s="53" t="s">
        <v>126</v>
      </c>
      <c r="B26" s="49"/>
      <c r="C26" s="50"/>
      <c r="D26" s="84"/>
      <c r="E26" s="136"/>
      <c r="F26" s="11"/>
      <c r="G26" s="11"/>
      <c r="H26" s="9"/>
      <c r="I26" s="9"/>
      <c r="J26" s="9"/>
    </row>
    <row r="27" spans="1:10">
      <c r="A27" s="53" t="s">
        <v>127</v>
      </c>
      <c r="B27" s="49"/>
      <c r="C27" s="50"/>
      <c r="D27" s="84"/>
      <c r="E27" s="136"/>
      <c r="F27" s="11"/>
      <c r="G27" s="11"/>
      <c r="H27" s="9"/>
      <c r="I27" s="9"/>
      <c r="J27" s="9"/>
    </row>
    <row r="28" spans="1:10">
      <c r="A28" s="53" t="s">
        <v>158</v>
      </c>
      <c r="B28" s="49"/>
      <c r="C28" s="50"/>
      <c r="D28" s="82"/>
      <c r="E28" s="136"/>
      <c r="F28" s="11"/>
      <c r="G28" s="11"/>
      <c r="H28" s="9"/>
      <c r="I28" s="9"/>
      <c r="J28" s="9"/>
    </row>
    <row r="29" spans="1:10">
      <c r="A29" s="134" t="s">
        <v>151</v>
      </c>
      <c r="B29" s="49"/>
      <c r="C29" s="50"/>
      <c r="D29" s="11"/>
      <c r="E29" s="136"/>
      <c r="F29" s="11"/>
      <c r="G29" s="11"/>
      <c r="H29" s="9"/>
      <c r="I29" s="9"/>
      <c r="J29" s="9"/>
    </row>
    <row r="30" spans="1:10">
      <c r="A30" s="125" t="s">
        <v>152</v>
      </c>
      <c r="B30" s="49"/>
      <c r="C30" s="50"/>
      <c r="D30" s="83"/>
      <c r="E30" s="136"/>
      <c r="F30" s="11"/>
      <c r="G30" s="11"/>
      <c r="H30" s="9"/>
      <c r="I30" s="9"/>
      <c r="J30" s="9"/>
    </row>
    <row r="31" spans="1:10">
      <c r="A31" s="125" t="s">
        <v>166</v>
      </c>
      <c r="D31" s="84"/>
      <c r="E31" s="136"/>
      <c r="F31" s="11"/>
      <c r="G31" s="11"/>
      <c r="H31" s="9"/>
      <c r="I31" s="9"/>
      <c r="J31" s="9"/>
    </row>
    <row r="32" spans="1:10">
      <c r="A32" s="53" t="s">
        <v>153</v>
      </c>
      <c r="B32" s="49"/>
      <c r="C32" s="50"/>
      <c r="D32" s="84"/>
      <c r="E32" s="136"/>
      <c r="F32" s="11"/>
      <c r="G32" s="11"/>
      <c r="H32" s="9"/>
      <c r="I32" s="9"/>
      <c r="J32" s="9"/>
    </row>
    <row r="33" spans="1:14">
      <c r="A33" s="53" t="s">
        <v>154</v>
      </c>
      <c r="B33" s="49"/>
      <c r="C33" s="50"/>
      <c r="D33" s="84"/>
      <c r="E33" s="136"/>
      <c r="F33" s="11"/>
      <c r="G33" s="11"/>
      <c r="H33" s="9"/>
      <c r="I33" s="9"/>
      <c r="J33" s="9"/>
    </row>
    <row r="34" spans="1:14">
      <c r="A34" s="125" t="s">
        <v>157</v>
      </c>
      <c r="B34" s="49"/>
      <c r="C34" s="50"/>
      <c r="D34" s="84"/>
      <c r="E34" s="136"/>
      <c r="F34" s="11"/>
      <c r="G34" s="11"/>
      <c r="H34" s="9"/>
      <c r="I34" s="9"/>
      <c r="J34" s="9"/>
    </row>
    <row r="35" spans="1:14">
      <c r="A35" s="125" t="s">
        <v>155</v>
      </c>
      <c r="B35" s="49"/>
      <c r="C35" s="50"/>
      <c r="D35" s="84"/>
      <c r="E35" s="136"/>
      <c r="F35" s="11"/>
      <c r="G35" s="11"/>
      <c r="H35" s="9"/>
      <c r="I35" s="9"/>
      <c r="J35" s="9"/>
      <c r="L35" s="4" t="s">
        <v>172</v>
      </c>
      <c r="M35" t="s">
        <v>171</v>
      </c>
      <c r="N35" t="s">
        <v>173</v>
      </c>
    </row>
    <row r="36" spans="1:14">
      <c r="A36" s="53" t="s">
        <v>167</v>
      </c>
      <c r="B36" s="49"/>
      <c r="C36" s="50"/>
      <c r="D36" s="84"/>
      <c r="E36" s="136"/>
      <c r="F36" s="11"/>
      <c r="G36" s="11"/>
      <c r="H36" s="9"/>
      <c r="I36" s="9"/>
      <c r="J36" s="9"/>
      <c r="L36" s="4">
        <v>145</v>
      </c>
      <c r="M36" s="138">
        <v>300000</v>
      </c>
      <c r="N36" s="140"/>
    </row>
    <row r="37" spans="1:14">
      <c r="A37" s="53" t="s">
        <v>111</v>
      </c>
      <c r="B37" s="49"/>
      <c r="C37" s="50"/>
      <c r="D37" s="84"/>
      <c r="E37" s="136"/>
      <c r="F37" s="11"/>
      <c r="G37" s="11"/>
      <c r="H37" s="9"/>
      <c r="I37" s="9"/>
      <c r="J37" s="9"/>
      <c r="L37" s="4">
        <v>155</v>
      </c>
      <c r="M37" s="138">
        <v>240000</v>
      </c>
      <c r="N37" s="140">
        <f t="shared" ref="N37:N42" si="0">M37/L37</f>
        <v>1548.3870967741937</v>
      </c>
    </row>
    <row r="38" spans="1:14">
      <c r="A38" s="53" t="s">
        <v>161</v>
      </c>
      <c r="B38" s="49"/>
      <c r="C38" s="50"/>
      <c r="D38" s="84"/>
      <c r="E38" s="136"/>
      <c r="F38" s="11"/>
      <c r="G38" s="11"/>
      <c r="H38" s="9"/>
      <c r="I38" s="9"/>
      <c r="J38" s="9"/>
      <c r="L38" s="4">
        <v>142.5</v>
      </c>
      <c r="M38" s="138">
        <v>230000</v>
      </c>
      <c r="N38" s="140">
        <f t="shared" si="0"/>
        <v>1614.0350877192982</v>
      </c>
    </row>
    <row r="39" spans="1:14">
      <c r="A39" s="53" t="s">
        <v>162</v>
      </c>
      <c r="B39" s="49"/>
      <c r="C39" s="50"/>
      <c r="D39" s="84"/>
      <c r="E39" s="136"/>
      <c r="F39" s="11"/>
      <c r="G39" s="11"/>
      <c r="H39" s="9"/>
      <c r="I39" s="9"/>
      <c r="J39" s="9"/>
      <c r="L39" s="4">
        <v>152.1</v>
      </c>
      <c r="M39" s="138">
        <v>180000</v>
      </c>
      <c r="N39" s="140"/>
    </row>
    <row r="40" spans="1:14">
      <c r="A40" s="53" t="s">
        <v>156</v>
      </c>
      <c r="B40" s="49"/>
      <c r="C40" s="50"/>
      <c r="D40" s="84"/>
      <c r="E40" s="136"/>
      <c r="F40" s="11"/>
      <c r="G40" s="11"/>
      <c r="H40" s="9"/>
      <c r="I40" s="9"/>
      <c r="J40" s="9"/>
      <c r="L40" s="4">
        <v>138</v>
      </c>
      <c r="M40" s="138">
        <v>195000</v>
      </c>
      <c r="N40" s="140">
        <f t="shared" si="0"/>
        <v>1413.0434782608695</v>
      </c>
    </row>
    <row r="41" spans="1:14">
      <c r="A41" s="53" t="s">
        <v>159</v>
      </c>
      <c r="B41" s="49"/>
      <c r="C41" s="50"/>
      <c r="D41" s="84"/>
      <c r="E41" s="136"/>
      <c r="F41" s="11"/>
      <c r="G41" s="11"/>
      <c r="H41" s="9"/>
      <c r="I41" s="9"/>
      <c r="J41" s="9"/>
      <c r="L41" s="4">
        <v>160</v>
      </c>
      <c r="M41" s="138">
        <v>155000</v>
      </c>
      <c r="N41" s="140"/>
    </row>
    <row r="42" spans="1:14">
      <c r="A42" s="53" t="s">
        <v>163</v>
      </c>
      <c r="B42" s="49"/>
      <c r="C42" s="50"/>
      <c r="D42" s="84"/>
      <c r="E42" s="136"/>
      <c r="F42" s="11"/>
      <c r="G42" s="11"/>
      <c r="H42" s="9"/>
      <c r="I42" s="9"/>
      <c r="J42" s="9"/>
      <c r="L42" s="4">
        <v>134</v>
      </c>
      <c r="M42" s="138">
        <v>220000</v>
      </c>
      <c r="N42" s="140">
        <f t="shared" si="0"/>
        <v>1641.7910447761194</v>
      </c>
    </row>
    <row r="43" spans="1:14">
      <c r="A43" s="53" t="s">
        <v>160</v>
      </c>
      <c r="B43" s="49"/>
      <c r="C43" s="50"/>
      <c r="D43" s="82"/>
      <c r="E43" s="136"/>
      <c r="F43" s="11"/>
      <c r="G43" s="11"/>
      <c r="H43" s="9"/>
      <c r="I43" s="9"/>
      <c r="J43" s="9"/>
      <c r="L43" s="4">
        <v>172</v>
      </c>
      <c r="M43" s="138">
        <v>350000</v>
      </c>
      <c r="N43" s="140"/>
    </row>
    <row r="44" spans="1:14" ht="15.6">
      <c r="A44" s="62" t="s">
        <v>176</v>
      </c>
      <c r="B44" s="63"/>
      <c r="C44" s="64"/>
      <c r="D44" s="65">
        <f>SUM(D21:D43)</f>
        <v>0</v>
      </c>
      <c r="E44" s="136"/>
      <c r="F44" s="11"/>
      <c r="G44" s="11"/>
      <c r="H44" s="9"/>
      <c r="I44" s="9"/>
      <c r="J44" s="9"/>
    </row>
    <row r="45" spans="1:14">
      <c r="A45" s="53"/>
      <c r="B45" s="49"/>
      <c r="C45" s="50"/>
      <c r="D45" s="54"/>
      <c r="E45" s="136"/>
      <c r="F45" s="11"/>
      <c r="G45" s="11"/>
      <c r="H45" s="9"/>
      <c r="I45" s="9"/>
      <c r="J45" s="9"/>
    </row>
    <row r="46" spans="1:14" ht="15.6">
      <c r="A46" s="75" t="s">
        <v>177</v>
      </c>
      <c r="B46" s="76"/>
      <c r="C46" s="77"/>
      <c r="D46" s="71"/>
      <c r="E46" s="136"/>
      <c r="F46" s="11"/>
      <c r="G46" s="11"/>
      <c r="H46" s="9"/>
      <c r="I46" s="9"/>
      <c r="J46" s="9">
        <v>2800</v>
      </c>
    </row>
    <row r="47" spans="1:14">
      <c r="A47" s="9"/>
      <c r="B47" s="9"/>
      <c r="C47" s="9"/>
      <c r="D47" s="9"/>
      <c r="E47" s="136"/>
      <c r="F47" s="11"/>
      <c r="G47" s="11"/>
      <c r="H47" s="9"/>
      <c r="I47" s="9"/>
      <c r="J47" s="9">
        <v>3200</v>
      </c>
    </row>
    <row r="48" spans="1:14">
      <c r="A48" s="53" t="s">
        <v>169</v>
      </c>
      <c r="B48" s="49"/>
      <c r="C48" s="50"/>
      <c r="D48" s="83"/>
      <c r="E48" s="136"/>
      <c r="F48" s="11"/>
      <c r="G48" s="11"/>
      <c r="H48" s="9"/>
      <c r="I48" s="9"/>
      <c r="J48" s="9">
        <v>3150</v>
      </c>
    </row>
    <row r="49" spans="1:10">
      <c r="A49" s="53" t="s">
        <v>168</v>
      </c>
      <c r="B49" s="49"/>
      <c r="C49" s="50"/>
      <c r="D49" s="84"/>
      <c r="E49" s="136"/>
      <c r="F49" s="11"/>
      <c r="G49" s="11"/>
      <c r="H49" s="9"/>
      <c r="I49" s="9"/>
      <c r="J49" s="9">
        <v>3125</v>
      </c>
    </row>
    <row r="50" spans="1:10">
      <c r="A50" s="53" t="s">
        <v>112</v>
      </c>
      <c r="B50" s="49"/>
      <c r="C50" s="50"/>
      <c r="D50" s="84"/>
      <c r="E50" s="136"/>
      <c r="F50" s="11"/>
      <c r="G50" s="11"/>
      <c r="H50" s="9"/>
      <c r="I50" s="9"/>
      <c r="J50" s="9"/>
    </row>
    <row r="51" spans="1:10">
      <c r="A51" s="125" t="s">
        <v>147</v>
      </c>
      <c r="B51" s="49"/>
      <c r="C51" s="50"/>
      <c r="D51" s="84"/>
      <c r="E51" s="136"/>
      <c r="F51" s="11"/>
      <c r="G51" s="11"/>
      <c r="H51" s="9"/>
      <c r="I51" s="9"/>
      <c r="J51" s="9">
        <v>2900</v>
      </c>
    </row>
    <row r="52" spans="1:10">
      <c r="A52" s="53" t="s">
        <v>128</v>
      </c>
      <c r="B52" s="49"/>
      <c r="C52" s="50"/>
      <c r="D52" s="82"/>
      <c r="E52" s="136"/>
      <c r="F52" s="11"/>
      <c r="G52" s="11"/>
      <c r="H52" s="9"/>
      <c r="I52" s="9"/>
      <c r="J52" s="9"/>
    </row>
    <row r="53" spans="1:10">
      <c r="A53" s="53"/>
      <c r="B53" s="49"/>
      <c r="C53" s="50"/>
      <c r="D53" s="82"/>
      <c r="E53" s="136"/>
      <c r="F53" s="11"/>
      <c r="G53" s="11"/>
      <c r="H53" s="9"/>
      <c r="I53" s="9"/>
      <c r="J53" s="9">
        <v>2600</v>
      </c>
    </row>
    <row r="54" spans="1:10" ht="15.6">
      <c r="A54" s="62" t="s">
        <v>174</v>
      </c>
      <c r="B54" s="63"/>
      <c r="C54" s="64"/>
      <c r="D54" s="65">
        <f>D46+SUM(D48:D52)</f>
        <v>0</v>
      </c>
      <c r="E54" s="136"/>
      <c r="F54" s="11"/>
      <c r="G54" s="11"/>
      <c r="H54" s="9"/>
      <c r="I54" s="9"/>
      <c r="J54" s="9">
        <v>2950</v>
      </c>
    </row>
    <row r="55" spans="1:10">
      <c r="A55" s="53"/>
      <c r="B55" s="49"/>
      <c r="C55" s="50"/>
      <c r="D55" s="85"/>
      <c r="E55" s="136"/>
      <c r="F55" s="11"/>
      <c r="G55" s="11"/>
      <c r="H55" s="9"/>
      <c r="I55" s="9"/>
      <c r="J55" s="9">
        <v>3050</v>
      </c>
    </row>
    <row r="56" spans="1:10">
      <c r="A56" s="58" t="s">
        <v>170</v>
      </c>
      <c r="B56" s="59"/>
      <c r="C56" s="60"/>
      <c r="D56" s="86">
        <f>Wykończenie!E22</f>
        <v>0</v>
      </c>
      <c r="E56" s="136"/>
      <c r="F56" s="11"/>
      <c r="G56" s="11"/>
      <c r="H56" s="9"/>
      <c r="I56" s="9"/>
      <c r="J56" s="9"/>
    </row>
    <row r="57" spans="1:10" ht="15.6">
      <c r="A57" s="62" t="s">
        <v>175</v>
      </c>
      <c r="B57" s="63"/>
      <c r="C57" s="64"/>
      <c r="D57" s="65">
        <f>D54+D56</f>
        <v>0</v>
      </c>
      <c r="E57" s="136"/>
      <c r="F57" s="11"/>
      <c r="G57" s="11"/>
      <c r="H57" s="9"/>
      <c r="I57" s="9"/>
      <c r="J57" s="9">
        <f>SUM(J45:J55)/8*110</f>
        <v>326906.25</v>
      </c>
    </row>
    <row r="58" spans="1:10" ht="21">
      <c r="A58" s="141" t="s">
        <v>180</v>
      </c>
      <c r="B58" s="63"/>
      <c r="C58" s="64"/>
      <c r="D58" s="65">
        <f>D44+D46+D56+SUM(D47:D52)</f>
        <v>0</v>
      </c>
      <c r="E58" s="136"/>
      <c r="F58" s="11"/>
      <c r="G58" s="11"/>
      <c r="H58" s="9"/>
      <c r="I58" s="9"/>
      <c r="J58" s="9"/>
    </row>
    <row r="59" spans="1:10">
      <c r="A59" s="53"/>
      <c r="B59" s="49"/>
      <c r="C59" s="50"/>
      <c r="D59" s="54"/>
      <c r="E59" s="136"/>
      <c r="F59" s="11"/>
      <c r="G59" s="11"/>
      <c r="H59" s="9"/>
      <c r="I59" s="9"/>
      <c r="J59" s="9"/>
    </row>
    <row r="60" spans="1:10">
      <c r="A60" s="72" t="s">
        <v>135</v>
      </c>
      <c r="B60" s="73"/>
      <c r="C60" s="74"/>
      <c r="D60" s="78"/>
      <c r="E60" s="136"/>
      <c r="F60" s="11"/>
      <c r="G60" s="11"/>
      <c r="H60" s="9"/>
      <c r="I60" s="9"/>
      <c r="J60" s="9"/>
    </row>
    <row r="61" spans="1:10">
      <c r="A61" s="53" t="s">
        <v>130</v>
      </c>
      <c r="B61" s="49"/>
      <c r="C61" s="50"/>
      <c r="D61" s="83"/>
      <c r="E61" s="136"/>
      <c r="F61" s="11"/>
      <c r="G61" s="11"/>
      <c r="H61" s="9"/>
      <c r="I61" s="9"/>
      <c r="J61" s="9"/>
    </row>
    <row r="62" spans="1:10">
      <c r="A62" s="53" t="s">
        <v>148</v>
      </c>
      <c r="B62" s="49"/>
      <c r="C62" s="50"/>
      <c r="D62" s="84"/>
      <c r="E62" s="136"/>
      <c r="F62" s="11"/>
      <c r="G62" s="11"/>
      <c r="H62" s="9"/>
      <c r="I62" s="9"/>
      <c r="J62" s="9"/>
    </row>
    <row r="63" spans="1:10">
      <c r="A63" s="53" t="s">
        <v>113</v>
      </c>
      <c r="B63" s="49"/>
      <c r="C63" s="50"/>
      <c r="D63" s="84"/>
      <c r="E63" s="136"/>
      <c r="F63" s="11"/>
      <c r="G63" s="11"/>
      <c r="H63" s="9"/>
      <c r="I63" s="9"/>
      <c r="J63" s="9"/>
    </row>
    <row r="64" spans="1:10">
      <c r="A64" s="53" t="s">
        <v>114</v>
      </c>
      <c r="B64" s="49"/>
      <c r="C64" s="50"/>
      <c r="D64" s="84"/>
      <c r="E64" s="136"/>
      <c r="F64" s="11"/>
      <c r="G64" s="11"/>
      <c r="H64" s="9"/>
      <c r="I64" s="9"/>
      <c r="J64" s="9"/>
    </row>
    <row r="65" spans="1:11">
      <c r="A65" s="53" t="s">
        <v>132</v>
      </c>
      <c r="B65" s="49"/>
      <c r="C65" s="50"/>
      <c r="D65" s="84"/>
      <c r="E65" s="136"/>
      <c r="F65" s="11"/>
      <c r="G65" s="11"/>
      <c r="H65" s="9"/>
      <c r="I65" s="9"/>
      <c r="J65" s="9"/>
    </row>
    <row r="66" spans="1:11">
      <c r="A66" s="53" t="s">
        <v>115</v>
      </c>
      <c r="B66" s="49"/>
      <c r="C66" s="50"/>
      <c r="D66" s="84"/>
      <c r="E66" s="136"/>
      <c r="F66" s="11"/>
      <c r="G66" s="11"/>
      <c r="H66" s="9"/>
      <c r="I66" s="9"/>
      <c r="J66" s="9"/>
    </row>
    <row r="67" spans="1:11">
      <c r="A67" s="53" t="s">
        <v>129</v>
      </c>
      <c r="B67" s="49"/>
      <c r="C67" s="50"/>
      <c r="D67" s="84"/>
      <c r="E67" s="136"/>
      <c r="F67" s="11"/>
      <c r="G67" s="11"/>
      <c r="H67" s="9"/>
      <c r="I67" s="9"/>
      <c r="J67" s="9"/>
    </row>
    <row r="68" spans="1:11">
      <c r="A68" s="53" t="s">
        <v>131</v>
      </c>
      <c r="B68" s="49"/>
      <c r="C68" s="50"/>
      <c r="D68" s="84"/>
      <c r="E68" s="136"/>
      <c r="F68" s="11"/>
      <c r="G68" s="11"/>
      <c r="H68" s="9"/>
      <c r="I68" s="9"/>
      <c r="J68" s="9"/>
    </row>
    <row r="69" spans="1:11">
      <c r="A69" s="53" t="s">
        <v>136</v>
      </c>
      <c r="B69" s="49"/>
      <c r="C69" s="50"/>
      <c r="D69" s="84"/>
      <c r="E69" s="136"/>
      <c r="F69" s="11"/>
      <c r="G69" s="11"/>
      <c r="H69" s="9"/>
      <c r="I69" s="9"/>
      <c r="J69" s="9"/>
    </row>
    <row r="70" spans="1:11">
      <c r="A70" s="67" t="s">
        <v>128</v>
      </c>
      <c r="B70" s="56"/>
      <c r="C70" s="57"/>
      <c r="D70" s="82"/>
      <c r="E70" s="136"/>
      <c r="F70" s="11"/>
      <c r="G70" s="11"/>
      <c r="H70" s="9"/>
      <c r="I70" s="9"/>
      <c r="J70" s="9"/>
    </row>
    <row r="71" spans="1:11">
      <c r="A71" s="75" t="s">
        <v>138</v>
      </c>
      <c r="B71" s="76"/>
      <c r="C71" s="77"/>
      <c r="D71" s="87">
        <f>SUM(D61:D70)</f>
        <v>0</v>
      </c>
      <c r="E71" s="136"/>
      <c r="F71" s="11"/>
      <c r="G71" s="11"/>
      <c r="H71" s="9"/>
      <c r="I71" s="9"/>
      <c r="J71" s="9"/>
    </row>
    <row r="72" spans="1:11" ht="15.6">
      <c r="A72" s="62" t="s">
        <v>139</v>
      </c>
      <c r="B72" s="63"/>
      <c r="C72" s="64"/>
      <c r="D72" s="65">
        <f>D58+D71</f>
        <v>0</v>
      </c>
      <c r="E72" s="136"/>
      <c r="F72" s="11"/>
      <c r="G72" s="11"/>
      <c r="H72" s="9"/>
      <c r="I72" s="9"/>
      <c r="J72" s="9"/>
    </row>
    <row r="73" spans="1:11">
      <c r="B73" s="11"/>
      <c r="C73" s="9"/>
      <c r="D73" s="51"/>
      <c r="E73" s="136"/>
      <c r="F73" s="11"/>
      <c r="G73" s="11"/>
      <c r="H73" s="9"/>
      <c r="I73" s="9"/>
      <c r="J73" s="9"/>
    </row>
    <row r="74" spans="1:11">
      <c r="J74" s="9"/>
    </row>
    <row r="75" spans="1:11" ht="45.75" customHeight="1">
      <c r="J75" s="9"/>
      <c r="K75" s="9"/>
    </row>
    <row r="76" spans="1:11">
      <c r="J76" s="9"/>
    </row>
    <row r="77" spans="1:11">
      <c r="J77" s="9"/>
    </row>
    <row r="78" spans="1:11">
      <c r="J78" s="9"/>
    </row>
    <row r="79" spans="1:11">
      <c r="J79" s="9"/>
    </row>
    <row r="80" spans="1:11">
      <c r="J80" s="9"/>
    </row>
    <row r="81" spans="1:15">
      <c r="J81" s="9"/>
    </row>
    <row r="82" spans="1:15">
      <c r="J82" s="9"/>
    </row>
    <row r="83" spans="1:15">
      <c r="J83" s="9"/>
    </row>
    <row r="84" spans="1:15">
      <c r="J84" s="9"/>
    </row>
    <row r="85" spans="1:15" ht="15" customHeight="1">
      <c r="A85" s="12"/>
      <c r="B85" s="13"/>
      <c r="C85" s="13"/>
      <c r="D85" s="13"/>
      <c r="E85" s="133"/>
      <c r="F85" s="14"/>
      <c r="G85" s="14"/>
    </row>
    <row r="86" spans="1:15">
      <c r="F86"/>
      <c r="G86"/>
      <c r="N86" s="6"/>
    </row>
    <row r="87" spans="1:15">
      <c r="F87"/>
      <c r="G87"/>
      <c r="N87" s="6"/>
      <c r="O87" s="1"/>
    </row>
    <row r="88" spans="1:15">
      <c r="F88"/>
      <c r="G88"/>
      <c r="N88" s="6"/>
    </row>
    <row r="89" spans="1:15">
      <c r="F89"/>
      <c r="G89"/>
      <c r="J89" s="1"/>
      <c r="N89" s="6"/>
    </row>
    <row r="90" spans="1:15">
      <c r="F90"/>
      <c r="G90"/>
      <c r="J90" s="1"/>
      <c r="N90" s="6"/>
    </row>
    <row r="91" spans="1:15">
      <c r="F91"/>
      <c r="G91"/>
      <c r="N91" s="6"/>
    </row>
    <row r="92" spans="1:15">
      <c r="F92"/>
      <c r="G92"/>
      <c r="N92" s="6"/>
    </row>
    <row r="93" spans="1:15">
      <c r="F93"/>
      <c r="G93"/>
      <c r="N93" s="6"/>
    </row>
    <row r="94" spans="1:15">
      <c r="F94"/>
      <c r="G94"/>
      <c r="N94" s="6"/>
    </row>
    <row r="95" spans="1:15">
      <c r="F95"/>
      <c r="G95"/>
      <c r="N95" s="6"/>
    </row>
    <row r="96" spans="1:15">
      <c r="F96"/>
      <c r="G96"/>
      <c r="N96" s="6"/>
    </row>
    <row r="97" spans="3:14">
      <c r="F97"/>
      <c r="G97"/>
      <c r="N97" s="6"/>
    </row>
    <row r="98" spans="3:14">
      <c r="F98"/>
      <c r="G98"/>
      <c r="N98" s="6"/>
    </row>
    <row r="99" spans="3:14">
      <c r="F99"/>
      <c r="G99"/>
      <c r="N99" s="6"/>
    </row>
    <row r="100" spans="3:14">
      <c r="F100"/>
      <c r="G100"/>
      <c r="N100" s="6"/>
    </row>
    <row r="101" spans="3:14">
      <c r="F101"/>
      <c r="G101"/>
      <c r="N101" s="6"/>
    </row>
    <row r="102" spans="3:14">
      <c r="F102"/>
      <c r="G102"/>
      <c r="J102" s="1"/>
      <c r="N102" s="8"/>
    </row>
    <row r="103" spans="3:14">
      <c r="F103"/>
      <c r="G103"/>
      <c r="J103" s="3"/>
      <c r="N103" s="6"/>
    </row>
    <row r="104" spans="3:14">
      <c r="F104"/>
      <c r="G104"/>
      <c r="N104" s="6"/>
    </row>
    <row r="105" spans="3:14">
      <c r="F105"/>
      <c r="G105"/>
      <c r="N105" s="6"/>
    </row>
    <row r="106" spans="3:14">
      <c r="C106" s="5"/>
      <c r="D106" s="5"/>
      <c r="E106" s="137"/>
      <c r="N106" s="6"/>
    </row>
    <row r="107" spans="3:14">
      <c r="C107" s="5"/>
      <c r="D107" s="5"/>
      <c r="E107" s="137"/>
      <c r="N107" s="6"/>
    </row>
    <row r="108" spans="3:14">
      <c r="F108"/>
      <c r="G108"/>
      <c r="N108" s="6"/>
    </row>
    <row r="109" spans="3:14">
      <c r="F109"/>
      <c r="G109"/>
      <c r="N109" s="6"/>
    </row>
    <row r="110" spans="3:14">
      <c r="F110"/>
      <c r="G110"/>
      <c r="N110" s="6"/>
    </row>
    <row r="111" spans="3:14">
      <c r="F111"/>
      <c r="G111"/>
      <c r="N111" s="6"/>
    </row>
    <row r="112" spans="3:14">
      <c r="F112"/>
      <c r="G112"/>
      <c r="N112" s="6"/>
    </row>
    <row r="113" spans="6:14">
      <c r="F113"/>
      <c r="G113"/>
      <c r="N113" s="6"/>
    </row>
    <row r="114" spans="6:14">
      <c r="F114"/>
      <c r="G114"/>
      <c r="N114" s="6"/>
    </row>
    <row r="115" spans="6:14">
      <c r="F115"/>
      <c r="G115"/>
      <c r="N115" s="6"/>
    </row>
    <row r="116" spans="6:14">
      <c r="F116"/>
      <c r="G116"/>
      <c r="N116" s="6"/>
    </row>
    <row r="117" spans="6:14">
      <c r="F117"/>
      <c r="G117"/>
      <c r="N117" s="6"/>
    </row>
    <row r="118" spans="6:14">
      <c r="F118"/>
      <c r="G118"/>
      <c r="N118" s="6"/>
    </row>
    <row r="119" spans="6:14">
      <c r="F119"/>
      <c r="G119"/>
      <c r="N119" s="6"/>
    </row>
    <row r="120" spans="6:14">
      <c r="F120"/>
      <c r="G120"/>
      <c r="N120" s="6"/>
    </row>
    <row r="121" spans="6:14">
      <c r="F121"/>
      <c r="G121"/>
      <c r="N121" s="6"/>
    </row>
    <row r="122" spans="6:14">
      <c r="F122"/>
      <c r="G122"/>
      <c r="N122" s="6"/>
    </row>
    <row r="123" spans="6:14">
      <c r="F123"/>
      <c r="G123"/>
      <c r="N123" s="6"/>
    </row>
    <row r="124" spans="6:14">
      <c r="F124"/>
      <c r="G124"/>
      <c r="N124" s="8"/>
    </row>
    <row r="125" spans="6:14">
      <c r="F125"/>
      <c r="G125"/>
      <c r="N125" s="6"/>
    </row>
    <row r="126" spans="6:14">
      <c r="F126"/>
      <c r="G126"/>
      <c r="N126" s="6"/>
    </row>
    <row r="127" spans="6:14">
      <c r="F127"/>
      <c r="G127"/>
      <c r="N127" s="6"/>
    </row>
    <row r="128" spans="6:14">
      <c r="F128"/>
      <c r="G128"/>
      <c r="N128" s="6"/>
    </row>
    <row r="129" spans="6:14">
      <c r="F129"/>
      <c r="G129"/>
      <c r="N129" s="6"/>
    </row>
    <row r="130" spans="6:14">
      <c r="F130"/>
      <c r="G130"/>
      <c r="N130" s="6"/>
    </row>
    <row r="131" spans="6:14">
      <c r="F131"/>
      <c r="G131"/>
      <c r="N131" s="6"/>
    </row>
    <row r="132" spans="6:14">
      <c r="F132"/>
      <c r="G132"/>
      <c r="N132" s="6"/>
    </row>
    <row r="133" spans="6:14">
      <c r="F133"/>
      <c r="G133"/>
      <c r="N133" s="6"/>
    </row>
    <row r="134" spans="6:14">
      <c r="F134"/>
      <c r="G134"/>
      <c r="N134" s="6"/>
    </row>
    <row r="135" spans="6:14">
      <c r="F135"/>
      <c r="G135"/>
      <c r="K135" s="1"/>
      <c r="L135" s="7"/>
      <c r="M135" s="139"/>
      <c r="N135" s="8"/>
    </row>
    <row r="136" spans="6:14">
      <c r="F136"/>
      <c r="G136"/>
      <c r="N136" s="6"/>
    </row>
    <row r="137" spans="6:14">
      <c r="F137"/>
      <c r="G137"/>
      <c r="N137" s="6"/>
    </row>
    <row r="138" spans="6:14">
      <c r="F138"/>
      <c r="G138"/>
      <c r="N138" s="6"/>
    </row>
    <row r="139" spans="6:14">
      <c r="F139"/>
      <c r="G139"/>
      <c r="N139" s="6"/>
    </row>
    <row r="140" spans="6:14">
      <c r="F140"/>
      <c r="G140"/>
      <c r="N140" s="6"/>
    </row>
    <row r="141" spans="6:14">
      <c r="F141"/>
      <c r="G141"/>
      <c r="N141" s="6"/>
    </row>
    <row r="142" spans="6:14">
      <c r="F142"/>
      <c r="G142"/>
      <c r="N142" s="6"/>
    </row>
    <row r="143" spans="6:14">
      <c r="F143"/>
      <c r="G143"/>
      <c r="K143" s="1"/>
      <c r="L143" s="7"/>
      <c r="M143" s="139"/>
      <c r="N143" s="8"/>
    </row>
    <row r="144" spans="6:14">
      <c r="F144"/>
      <c r="G144"/>
      <c r="N144" s="6"/>
    </row>
    <row r="145" spans="6:14">
      <c r="F145"/>
      <c r="G145"/>
      <c r="N145" s="6"/>
    </row>
    <row r="146" spans="6:14">
      <c r="F146"/>
      <c r="G146"/>
      <c r="N146" s="6"/>
    </row>
    <row r="147" spans="6:14">
      <c r="F147"/>
      <c r="G147"/>
      <c r="N147" s="6"/>
    </row>
    <row r="148" spans="6:14">
      <c r="F148"/>
      <c r="G148"/>
      <c r="K148" s="1"/>
      <c r="L148" s="7"/>
      <c r="M148" s="139"/>
      <c r="N148" s="8"/>
    </row>
    <row r="149" spans="6:14">
      <c r="F149"/>
      <c r="G149"/>
      <c r="N149" s="6"/>
    </row>
    <row r="150" spans="6:14">
      <c r="F150"/>
      <c r="G150"/>
      <c r="N150" s="6"/>
    </row>
    <row r="151" spans="6:14">
      <c r="F151"/>
      <c r="G151"/>
      <c r="N151" s="6"/>
    </row>
    <row r="152" spans="6:14">
      <c r="F152"/>
      <c r="G152"/>
      <c r="N152" s="6"/>
    </row>
    <row r="153" spans="6:14">
      <c r="F153"/>
      <c r="G153"/>
      <c r="N153" s="6"/>
    </row>
    <row r="154" spans="6:14">
      <c r="F154"/>
      <c r="G154"/>
      <c r="K154" s="1"/>
      <c r="L154" s="7"/>
      <c r="M154" s="139"/>
      <c r="N154" s="8"/>
    </row>
    <row r="155" spans="6:14">
      <c r="F155"/>
      <c r="G155"/>
      <c r="N155" s="6"/>
    </row>
    <row r="156" spans="6:14">
      <c r="F156"/>
      <c r="G156"/>
      <c r="N156" s="6"/>
    </row>
    <row r="157" spans="6:14">
      <c r="F157"/>
      <c r="G157"/>
      <c r="N157" s="6"/>
    </row>
    <row r="158" spans="6:14">
      <c r="F158"/>
      <c r="G158"/>
      <c r="N158" s="6"/>
    </row>
    <row r="159" spans="6:14">
      <c r="F159"/>
      <c r="G159"/>
      <c r="K159" s="1"/>
      <c r="L159" s="7"/>
      <c r="M159" s="139"/>
      <c r="N159" s="8"/>
    </row>
    <row r="160" spans="6:14">
      <c r="F160"/>
      <c r="G160"/>
      <c r="N160" s="6"/>
    </row>
    <row r="161" spans="6:14">
      <c r="F161"/>
      <c r="G161"/>
      <c r="N161" s="6"/>
    </row>
    <row r="162" spans="6:14">
      <c r="F162"/>
      <c r="G162"/>
      <c r="N162" s="6"/>
    </row>
    <row r="163" spans="6:14">
      <c r="F163"/>
      <c r="G163"/>
      <c r="N163" s="8"/>
    </row>
    <row r="164" spans="6:14">
      <c r="F164"/>
      <c r="G164"/>
      <c r="N164" s="6"/>
    </row>
    <row r="165" spans="6:14">
      <c r="F165"/>
      <c r="G165"/>
      <c r="N165" s="6"/>
    </row>
    <row r="166" spans="6:14">
      <c r="F166"/>
      <c r="G166"/>
      <c r="N166" s="6"/>
    </row>
    <row r="167" spans="6:14">
      <c r="F167"/>
      <c r="G167"/>
      <c r="N167" s="6"/>
    </row>
    <row r="168" spans="6:14">
      <c r="F168"/>
      <c r="G168"/>
      <c r="N168" s="6"/>
    </row>
    <row r="169" spans="6:14">
      <c r="F169"/>
      <c r="G169"/>
      <c r="N169" s="6"/>
    </row>
    <row r="170" spans="6:14">
      <c r="F170"/>
      <c r="G170"/>
      <c r="N170" s="6"/>
    </row>
    <row r="171" spans="6:14">
      <c r="F171"/>
      <c r="G171"/>
      <c r="N171" s="6"/>
    </row>
    <row r="172" spans="6:14">
      <c r="F172"/>
      <c r="G172"/>
      <c r="N172" s="6"/>
    </row>
    <row r="173" spans="6:14">
      <c r="F173"/>
      <c r="G173"/>
      <c r="N173" s="6"/>
    </row>
    <row r="174" spans="6:14">
      <c r="F174"/>
      <c r="G174"/>
      <c r="K174" s="1"/>
      <c r="L174" s="7"/>
      <c r="M174" s="139"/>
      <c r="N174" s="8"/>
    </row>
    <row r="175" spans="6:14">
      <c r="F175"/>
      <c r="G175"/>
      <c r="N175" s="6"/>
    </row>
    <row r="176" spans="6:14">
      <c r="F176"/>
      <c r="G176"/>
      <c r="N176" s="6"/>
    </row>
    <row r="177" spans="6:14">
      <c r="F177"/>
      <c r="G177"/>
      <c r="N177" s="6"/>
    </row>
    <row r="178" spans="6:14">
      <c r="F178"/>
      <c r="G178"/>
      <c r="N178" s="6"/>
    </row>
    <row r="179" spans="6:14">
      <c r="F179"/>
      <c r="G179"/>
      <c r="N179" s="6"/>
    </row>
    <row r="180" spans="6:14">
      <c r="F180"/>
      <c r="G180"/>
      <c r="N180" s="6"/>
    </row>
    <row r="181" spans="6:14">
      <c r="F181"/>
      <c r="G181"/>
      <c r="N181" s="6"/>
    </row>
    <row r="182" spans="6:14">
      <c r="F182"/>
      <c r="G182"/>
      <c r="N182" s="6"/>
    </row>
    <row r="183" spans="6:14">
      <c r="F183"/>
      <c r="G183"/>
      <c r="N183" s="6"/>
    </row>
    <row r="184" spans="6:14">
      <c r="F184"/>
      <c r="G184"/>
      <c r="K184" s="1"/>
      <c r="L184" s="7"/>
      <c r="M184" s="139"/>
      <c r="N184" s="8"/>
    </row>
    <row r="185" spans="6:14">
      <c r="F185"/>
      <c r="G185"/>
      <c r="N185" s="6"/>
    </row>
    <row r="186" spans="6:14">
      <c r="F186"/>
      <c r="G186"/>
      <c r="N186" s="6"/>
    </row>
    <row r="187" spans="6:14">
      <c r="F187"/>
      <c r="G187"/>
      <c r="N187" s="6"/>
    </row>
    <row r="188" spans="6:14">
      <c r="F188"/>
      <c r="G188"/>
      <c r="K188" s="6"/>
      <c r="N188" s="6"/>
    </row>
    <row r="189" spans="6:14">
      <c r="F189"/>
      <c r="G189"/>
      <c r="N189" s="8"/>
    </row>
    <row r="190" spans="6:14">
      <c r="F190"/>
      <c r="G190"/>
      <c r="N190" s="6"/>
    </row>
    <row r="191" spans="6:14">
      <c r="F191"/>
      <c r="G191"/>
      <c r="N191" s="6"/>
    </row>
    <row r="192" spans="6:14">
      <c r="F192"/>
      <c r="G192"/>
      <c r="K192" s="6"/>
      <c r="N192" s="6"/>
    </row>
    <row r="193" spans="6:14">
      <c r="F193"/>
      <c r="G193"/>
      <c r="N193" s="8"/>
    </row>
    <row r="194" spans="6:14">
      <c r="F194"/>
      <c r="G194"/>
    </row>
    <row r="195" spans="6:14">
      <c r="F195"/>
      <c r="G195"/>
      <c r="K195" s="6"/>
    </row>
    <row r="196" spans="6:14">
      <c r="F196"/>
      <c r="G196"/>
      <c r="N196" s="8"/>
    </row>
    <row r="197" spans="6:14">
      <c r="F197"/>
      <c r="G197"/>
    </row>
    <row r="198" spans="6:14">
      <c r="F198"/>
      <c r="G198"/>
    </row>
    <row r="199" spans="6:14">
      <c r="F199"/>
      <c r="G199"/>
    </row>
    <row r="200" spans="6:14">
      <c r="F200"/>
      <c r="G200"/>
    </row>
    <row r="201" spans="6:14">
      <c r="F201"/>
      <c r="G201"/>
    </row>
    <row r="202" spans="6:14">
      <c r="F202"/>
      <c r="G202"/>
    </row>
    <row r="203" spans="6:14">
      <c r="F203"/>
      <c r="G203"/>
    </row>
    <row r="204" spans="6:14">
      <c r="F204"/>
      <c r="G204"/>
    </row>
    <row r="205" spans="6:14">
      <c r="F205"/>
      <c r="G205"/>
    </row>
    <row r="206" spans="6:14">
      <c r="F206"/>
      <c r="G206"/>
    </row>
    <row r="207" spans="6:14">
      <c r="F207"/>
      <c r="G207"/>
    </row>
    <row r="208" spans="6:14">
      <c r="F208"/>
      <c r="G208"/>
    </row>
    <row r="209" spans="6:7">
      <c r="F209"/>
      <c r="G209"/>
    </row>
    <row r="210" spans="6:7">
      <c r="F210"/>
      <c r="G210"/>
    </row>
    <row r="211" spans="6:7">
      <c r="F211"/>
      <c r="G211"/>
    </row>
    <row r="212" spans="6:7">
      <c r="F212"/>
      <c r="G212"/>
    </row>
    <row r="213" spans="6:7">
      <c r="F213"/>
      <c r="G213"/>
    </row>
    <row r="214" spans="6:7">
      <c r="F214"/>
      <c r="G214"/>
    </row>
    <row r="215" spans="6:7">
      <c r="F215"/>
      <c r="G215"/>
    </row>
    <row r="216" spans="6:7">
      <c r="F216"/>
      <c r="G216"/>
    </row>
    <row r="217" spans="6:7">
      <c r="F217"/>
      <c r="G21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32"/>
  <sheetViews>
    <sheetView topLeftCell="A7" zoomScaleNormal="100" workbookViewId="0">
      <selection activeCell="C6" sqref="C6"/>
    </sheetView>
  </sheetViews>
  <sheetFormatPr defaultRowHeight="13.8"/>
  <cols>
    <col min="1" max="1" width="24" customWidth="1"/>
    <col min="2" max="2" width="10.09765625" customWidth="1"/>
    <col min="3" max="3" width="9.19921875" customWidth="1"/>
    <col min="4" max="4" width="14.69921875" customWidth="1"/>
    <col min="5" max="5" width="14.19921875" customWidth="1"/>
    <col min="6" max="6" width="14.3984375" customWidth="1"/>
    <col min="7" max="7" width="22.69921875" customWidth="1"/>
    <col min="8" max="8" width="19.09765625" customWidth="1"/>
    <col min="9" max="9" width="12.19921875" customWidth="1"/>
    <col min="10" max="10" width="8.3984375" customWidth="1"/>
    <col min="11" max="11" width="12.09765625" customWidth="1"/>
    <col min="12" max="12" width="17.5" bestFit="1" customWidth="1"/>
    <col min="13" max="13" width="14.5" bestFit="1" customWidth="1"/>
  </cols>
  <sheetData>
    <row r="1" spans="1:13" ht="14.4">
      <c r="A1" t="s">
        <v>100</v>
      </c>
      <c r="B1" s="11" t="s">
        <v>22</v>
      </c>
      <c r="C1" s="9"/>
      <c r="M1" s="19"/>
    </row>
    <row r="2" spans="1:13" ht="15" thickBot="1">
      <c r="A2" s="143" t="s">
        <v>96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9"/>
    </row>
    <row r="3" spans="1:13" ht="47.4" thickBot="1">
      <c r="A3" s="12"/>
      <c r="B3" s="52"/>
      <c r="C3" s="52"/>
      <c r="D3" s="52"/>
      <c r="E3" s="52"/>
      <c r="F3" s="14"/>
      <c r="G3" s="14"/>
      <c r="H3" s="34" t="s">
        <v>93</v>
      </c>
      <c r="I3" s="35" t="s">
        <v>46</v>
      </c>
      <c r="J3" s="35" t="s">
        <v>16</v>
      </c>
      <c r="K3" s="35" t="s">
        <v>37</v>
      </c>
      <c r="L3" s="36" t="s">
        <v>47</v>
      </c>
      <c r="M3" s="37" t="s">
        <v>38</v>
      </c>
    </row>
    <row r="4" spans="1:13" ht="31.2">
      <c r="A4" s="18" t="s">
        <v>4</v>
      </c>
      <c r="D4" s="52"/>
      <c r="E4" s="38" t="s">
        <v>94</v>
      </c>
      <c r="F4" s="14"/>
      <c r="G4" s="14"/>
      <c r="H4" s="124" t="s">
        <v>145</v>
      </c>
      <c r="I4" s="48"/>
      <c r="J4" s="52" t="s">
        <v>0</v>
      </c>
      <c r="K4" s="48"/>
      <c r="L4" s="48"/>
      <c r="M4" s="24">
        <f t="shared" ref="M4:M18" si="0">I4*(K4+L4)</f>
        <v>0</v>
      </c>
    </row>
    <row r="5" spans="1:13" ht="15" thickBot="1">
      <c r="D5" s="52"/>
      <c r="E5" s="46">
        <f>M19</f>
        <v>0</v>
      </c>
      <c r="F5" s="14"/>
      <c r="G5" s="14"/>
      <c r="H5" s="130" t="s">
        <v>49</v>
      </c>
      <c r="I5" s="48"/>
      <c r="J5" s="52" t="s">
        <v>0</v>
      </c>
      <c r="K5" s="48"/>
      <c r="L5" s="48"/>
      <c r="M5" s="24">
        <f t="shared" si="0"/>
        <v>0</v>
      </c>
    </row>
    <row r="6" spans="1:13" ht="14.4">
      <c r="A6" t="s">
        <v>24</v>
      </c>
      <c r="C6" s="43"/>
      <c r="D6" s="52"/>
      <c r="E6" s="46">
        <f>M34</f>
        <v>0</v>
      </c>
      <c r="F6" s="14"/>
      <c r="G6" s="14"/>
      <c r="H6" s="128" t="s">
        <v>39</v>
      </c>
      <c r="I6" s="48"/>
      <c r="J6" s="52" t="s">
        <v>0</v>
      </c>
      <c r="K6" s="48"/>
      <c r="L6" s="48"/>
      <c r="M6" s="24">
        <f t="shared" si="0"/>
        <v>0</v>
      </c>
    </row>
    <row r="7" spans="1:13" ht="14.4">
      <c r="A7" t="s">
        <v>36</v>
      </c>
      <c r="C7" s="44"/>
      <c r="D7" s="52"/>
      <c r="E7" s="46">
        <f>M45</f>
        <v>0</v>
      </c>
      <c r="F7" s="14"/>
      <c r="G7" s="14"/>
      <c r="H7" s="128" t="s">
        <v>41</v>
      </c>
      <c r="I7" s="48"/>
      <c r="J7" s="52" t="s">
        <v>0</v>
      </c>
      <c r="K7" s="48"/>
      <c r="L7" s="48"/>
      <c r="M7" s="24">
        <f t="shared" si="0"/>
        <v>0</v>
      </c>
    </row>
    <row r="8" spans="1:13" ht="14.4">
      <c r="A8" t="s">
        <v>26</v>
      </c>
      <c r="C8" s="44"/>
      <c r="D8" s="52"/>
      <c r="E8" s="46">
        <f>F131</f>
        <v>0</v>
      </c>
      <c r="F8" s="14"/>
      <c r="G8" s="14"/>
      <c r="H8" s="128" t="s">
        <v>146</v>
      </c>
      <c r="I8" s="48"/>
      <c r="J8" s="52" t="s">
        <v>0</v>
      </c>
      <c r="K8" s="48"/>
      <c r="L8" s="48"/>
      <c r="M8" s="24">
        <f t="shared" si="0"/>
        <v>0</v>
      </c>
    </row>
    <row r="9" spans="1:13" ht="14.4">
      <c r="A9" t="s">
        <v>33</v>
      </c>
      <c r="C9" s="44"/>
      <c r="D9" s="52"/>
      <c r="E9" s="46">
        <f>F34</f>
        <v>0</v>
      </c>
      <c r="F9" s="14"/>
      <c r="G9" s="14"/>
      <c r="H9" s="128" t="s">
        <v>42</v>
      </c>
      <c r="I9" s="48"/>
      <c r="J9" s="52" t="s">
        <v>0</v>
      </c>
      <c r="K9" s="48"/>
      <c r="L9" s="48"/>
      <c r="M9" s="24">
        <f t="shared" si="0"/>
        <v>0</v>
      </c>
    </row>
    <row r="10" spans="1:13" ht="14.4">
      <c r="A10" t="s">
        <v>34</v>
      </c>
      <c r="C10" s="44"/>
      <c r="D10" s="52"/>
      <c r="E10" s="46">
        <f>F45</f>
        <v>0</v>
      </c>
      <c r="F10" s="14"/>
      <c r="G10" s="14"/>
      <c r="H10" s="128" t="s">
        <v>43</v>
      </c>
      <c r="I10" s="47"/>
      <c r="J10" s="52" t="s">
        <v>0</v>
      </c>
      <c r="K10" s="47"/>
      <c r="L10" s="47"/>
      <c r="M10" s="24">
        <f t="shared" si="0"/>
        <v>0</v>
      </c>
    </row>
    <row r="11" spans="1:13" ht="14.4">
      <c r="A11" t="s">
        <v>5</v>
      </c>
      <c r="C11" s="44"/>
      <c r="D11" s="52"/>
      <c r="E11" s="46">
        <f>F54</f>
        <v>0</v>
      </c>
      <c r="F11" s="14"/>
      <c r="G11" s="14"/>
      <c r="H11" s="129" t="s">
        <v>45</v>
      </c>
      <c r="I11" s="48"/>
      <c r="J11" s="52" t="s">
        <v>17</v>
      </c>
      <c r="K11" s="48"/>
      <c r="L11" s="48"/>
      <c r="M11" s="24">
        <f t="shared" si="0"/>
        <v>0</v>
      </c>
    </row>
    <row r="12" spans="1:13" ht="28.8">
      <c r="A12" t="s">
        <v>27</v>
      </c>
      <c r="C12" s="44"/>
      <c r="D12" s="52"/>
      <c r="E12" s="46">
        <f>M76</f>
        <v>0</v>
      </c>
      <c r="F12" s="14"/>
      <c r="G12" s="14"/>
      <c r="H12" s="128" t="s">
        <v>44</v>
      </c>
      <c r="I12" s="48"/>
      <c r="J12" s="52" t="s">
        <v>1</v>
      </c>
      <c r="K12" s="48"/>
      <c r="L12" s="48"/>
      <c r="M12" s="24">
        <f t="shared" si="0"/>
        <v>0</v>
      </c>
    </row>
    <row r="13" spans="1:13" ht="14.4">
      <c r="A13" t="s">
        <v>28</v>
      </c>
      <c r="C13" s="44"/>
      <c r="D13" s="52"/>
      <c r="E13" s="46">
        <f>M99</f>
        <v>0</v>
      </c>
      <c r="F13" s="14"/>
      <c r="G13" s="14"/>
      <c r="H13" s="128" t="s">
        <v>51</v>
      </c>
      <c r="I13" s="48"/>
      <c r="J13" s="52" t="s">
        <v>0</v>
      </c>
      <c r="K13" s="48"/>
      <c r="L13" s="48"/>
      <c r="M13" s="24">
        <f t="shared" si="0"/>
        <v>0</v>
      </c>
    </row>
    <row r="14" spans="1:13" ht="14.4">
      <c r="A14" t="s">
        <v>20</v>
      </c>
      <c r="C14" s="44"/>
      <c r="D14" s="52"/>
      <c r="E14" s="46">
        <f>F65</f>
        <v>0</v>
      </c>
      <c r="F14" s="14"/>
      <c r="G14" s="14"/>
      <c r="H14" s="128" t="s">
        <v>57</v>
      </c>
      <c r="I14" s="48"/>
      <c r="J14" s="52" t="s">
        <v>0</v>
      </c>
      <c r="K14" s="48"/>
      <c r="L14" s="48"/>
      <c r="M14" s="24">
        <f t="shared" si="0"/>
        <v>0</v>
      </c>
    </row>
    <row r="15" spans="1:13" ht="14.4">
      <c r="A15" t="s">
        <v>29</v>
      </c>
      <c r="C15" s="44"/>
      <c r="D15" s="52"/>
      <c r="E15" s="46">
        <f>F76</f>
        <v>0</v>
      </c>
      <c r="F15" s="14"/>
      <c r="G15" s="14"/>
      <c r="H15" s="129" t="s">
        <v>40</v>
      </c>
      <c r="I15" s="48"/>
      <c r="J15" s="52"/>
      <c r="K15" s="48"/>
      <c r="L15" s="48"/>
      <c r="M15" s="24">
        <f t="shared" si="0"/>
        <v>0</v>
      </c>
    </row>
    <row r="16" spans="1:13" ht="14.4">
      <c r="A16" t="s">
        <v>31</v>
      </c>
      <c r="C16" s="44"/>
      <c r="D16" s="52"/>
      <c r="E16" s="46">
        <f>F85</f>
        <v>0</v>
      </c>
      <c r="F16" s="14"/>
      <c r="G16" s="14"/>
      <c r="H16" s="128" t="s">
        <v>52</v>
      </c>
      <c r="I16" s="91"/>
      <c r="J16" s="52"/>
      <c r="K16" s="15"/>
      <c r="L16" s="15"/>
      <c r="M16" s="24">
        <f t="shared" si="0"/>
        <v>0</v>
      </c>
    </row>
    <row r="17" spans="1:13" ht="14.4">
      <c r="A17" t="s">
        <v>30</v>
      </c>
      <c r="C17" s="44"/>
      <c r="D17" s="52"/>
      <c r="E17" s="46">
        <f>F96</f>
        <v>0</v>
      </c>
      <c r="F17" s="14"/>
      <c r="G17" s="14"/>
      <c r="H17" s="128"/>
      <c r="I17" s="91"/>
      <c r="J17" s="52"/>
      <c r="K17" s="15"/>
      <c r="L17" s="15"/>
      <c r="M17" s="24">
        <f t="shared" si="0"/>
        <v>0</v>
      </c>
    </row>
    <row r="18" spans="1:13" ht="15" thickBot="1">
      <c r="A18" t="s">
        <v>32</v>
      </c>
      <c r="C18" s="44"/>
      <c r="D18" s="52"/>
      <c r="E18" s="46">
        <f>F106</f>
        <v>0</v>
      </c>
      <c r="F18" s="14"/>
      <c r="G18" s="14"/>
      <c r="H18" s="53"/>
      <c r="I18" s="91"/>
      <c r="J18" s="52"/>
      <c r="K18" s="15"/>
      <c r="L18" s="15"/>
      <c r="M18" s="24">
        <f t="shared" si="0"/>
        <v>0</v>
      </c>
    </row>
    <row r="19" spans="1:13" ht="15" thickBot="1">
      <c r="A19" t="s">
        <v>25</v>
      </c>
      <c r="C19" s="44"/>
      <c r="D19" s="52"/>
      <c r="E19" s="46">
        <f>M113</f>
        <v>0</v>
      </c>
      <c r="F19" s="14"/>
      <c r="G19" s="14"/>
      <c r="H19" s="27"/>
      <c r="I19" s="28"/>
      <c r="J19" s="28"/>
      <c r="K19" s="29"/>
      <c r="L19" s="42" t="s">
        <v>50</v>
      </c>
      <c r="M19" s="41">
        <f>SUM(M4:M18)</f>
        <v>0</v>
      </c>
    </row>
    <row r="20" spans="1:13" ht="15" thickBot="1">
      <c r="A20" t="s">
        <v>35</v>
      </c>
      <c r="C20" s="40"/>
      <c r="D20" s="52"/>
      <c r="E20" s="39"/>
      <c r="F20" s="14"/>
      <c r="G20" s="14"/>
      <c r="H20" s="52"/>
      <c r="I20" s="52"/>
      <c r="J20" s="52"/>
      <c r="K20" s="15"/>
      <c r="L20" s="21"/>
      <c r="M20" s="20"/>
    </row>
    <row r="21" spans="1:13" ht="29.4" thickBot="1">
      <c r="A21" t="s">
        <v>35</v>
      </c>
      <c r="C21" s="45"/>
      <c r="D21" s="52"/>
      <c r="E21" s="46"/>
      <c r="F21" s="14"/>
      <c r="G21" s="14"/>
      <c r="H21" s="34" t="s">
        <v>24</v>
      </c>
      <c r="I21" s="35" t="s">
        <v>46</v>
      </c>
      <c r="J21" s="35" t="s">
        <v>16</v>
      </c>
      <c r="K21" s="35" t="s">
        <v>37</v>
      </c>
      <c r="L21" s="36" t="s">
        <v>47</v>
      </c>
      <c r="M21" s="37" t="s">
        <v>38</v>
      </c>
    </row>
    <row r="22" spans="1:13" ht="47.4" thickBot="1">
      <c r="A22" s="88" t="s">
        <v>95</v>
      </c>
      <c r="B22" s="89"/>
      <c r="C22" s="88">
        <f>SUM(C6:C21)</f>
        <v>0</v>
      </c>
      <c r="D22" s="90" t="s">
        <v>141</v>
      </c>
      <c r="E22" s="127">
        <f>SUM(E5:E21)</f>
        <v>0</v>
      </c>
      <c r="F22" s="14"/>
      <c r="G22" s="14"/>
      <c r="H22" s="22" t="s">
        <v>48</v>
      </c>
      <c r="I22" s="126">
        <f>C6</f>
        <v>0</v>
      </c>
      <c r="J22" s="52" t="s">
        <v>1</v>
      </c>
      <c r="K22" s="48"/>
      <c r="L22" s="48"/>
      <c r="M22" s="24">
        <f t="shared" ref="M22:M33" si="1">I22*(K22+L22)</f>
        <v>0</v>
      </c>
    </row>
    <row r="23" spans="1:13" ht="14.4">
      <c r="D23" s="52"/>
      <c r="E23" s="52"/>
      <c r="F23" s="14"/>
      <c r="G23" s="14"/>
      <c r="H23" s="22" t="s">
        <v>58</v>
      </c>
      <c r="I23" s="126"/>
      <c r="J23" s="52" t="s">
        <v>0</v>
      </c>
      <c r="K23" s="48"/>
      <c r="L23" s="48"/>
      <c r="M23" s="24">
        <f t="shared" si="1"/>
        <v>0</v>
      </c>
    </row>
    <row r="24" spans="1:13" ht="14.4">
      <c r="D24" s="52"/>
      <c r="E24" s="52"/>
      <c r="F24" s="14"/>
      <c r="G24" s="14"/>
      <c r="H24" s="22" t="s">
        <v>59</v>
      </c>
      <c r="I24" s="48"/>
      <c r="J24" s="52" t="s">
        <v>0</v>
      </c>
      <c r="K24" s="48"/>
      <c r="L24" s="48"/>
      <c r="M24" s="24">
        <f t="shared" si="1"/>
        <v>0</v>
      </c>
    </row>
    <row r="25" spans="1:13" ht="14.4">
      <c r="D25" s="52"/>
      <c r="E25" s="52"/>
      <c r="F25" s="14"/>
      <c r="G25" s="14"/>
      <c r="H25" s="25" t="s">
        <v>60</v>
      </c>
      <c r="I25" s="48"/>
      <c r="J25" s="52" t="s">
        <v>0</v>
      </c>
      <c r="K25" s="48"/>
      <c r="L25" s="48"/>
      <c r="M25" s="24">
        <f t="shared" si="1"/>
        <v>0</v>
      </c>
    </row>
    <row r="26" spans="1:13" ht="14.4">
      <c r="C26" s="1"/>
      <c r="D26" s="52"/>
      <c r="E26" s="52"/>
      <c r="F26" s="14"/>
      <c r="G26" s="14"/>
      <c r="H26" s="22" t="s">
        <v>53</v>
      </c>
      <c r="I26" s="48"/>
      <c r="J26" s="52" t="s">
        <v>0</v>
      </c>
      <c r="K26" s="48"/>
      <c r="L26" s="48"/>
      <c r="M26" s="24">
        <f t="shared" si="1"/>
        <v>0</v>
      </c>
    </row>
    <row r="27" spans="1:13" ht="15" thickBot="1">
      <c r="C27" s="1"/>
      <c r="D27" s="52"/>
      <c r="E27" s="52"/>
      <c r="F27" s="14"/>
      <c r="G27" s="14"/>
      <c r="H27" s="22" t="s">
        <v>54</v>
      </c>
      <c r="I27" s="48"/>
      <c r="J27" s="52" t="s">
        <v>0</v>
      </c>
      <c r="K27" s="48"/>
      <c r="L27" s="48"/>
      <c r="M27" s="24">
        <f t="shared" si="1"/>
        <v>0</v>
      </c>
    </row>
    <row r="28" spans="1:13" ht="29.4" thickBot="1">
      <c r="A28" s="34" t="s">
        <v>61</v>
      </c>
      <c r="B28" s="35" t="s">
        <v>46</v>
      </c>
      <c r="C28" s="35" t="s">
        <v>16</v>
      </c>
      <c r="D28" s="35" t="s">
        <v>37</v>
      </c>
      <c r="E28" s="36" t="s">
        <v>47</v>
      </c>
      <c r="F28" s="37" t="s">
        <v>38</v>
      </c>
      <c r="G28" s="15"/>
      <c r="H28" s="22" t="s">
        <v>6</v>
      </c>
      <c r="I28" s="48"/>
      <c r="J28" s="52" t="s">
        <v>0</v>
      </c>
      <c r="K28" s="47"/>
      <c r="L28" s="47"/>
      <c r="M28" s="24">
        <f t="shared" si="1"/>
        <v>0</v>
      </c>
    </row>
    <row r="29" spans="1:13" ht="14.4">
      <c r="A29" s="22" t="s">
        <v>48</v>
      </c>
      <c r="B29" s="52">
        <f>C9</f>
        <v>0</v>
      </c>
      <c r="C29" s="52" t="s">
        <v>1</v>
      </c>
      <c r="D29" s="48"/>
      <c r="E29" s="48"/>
      <c r="F29" s="24">
        <f>B29*(D29+E29)</f>
        <v>0</v>
      </c>
      <c r="G29" s="16"/>
      <c r="H29" s="22" t="s">
        <v>52</v>
      </c>
      <c r="I29" s="47"/>
      <c r="J29" s="52" t="s">
        <v>0</v>
      </c>
      <c r="K29" s="48"/>
      <c r="L29" s="48"/>
      <c r="M29" s="24">
        <f t="shared" si="1"/>
        <v>0</v>
      </c>
    </row>
    <row r="30" spans="1:13" ht="14.4">
      <c r="A30" s="22" t="s">
        <v>62</v>
      </c>
      <c r="B30" s="47"/>
      <c r="C30" s="52" t="s">
        <v>17</v>
      </c>
      <c r="D30" s="48"/>
      <c r="E30" s="48"/>
      <c r="F30" s="24">
        <f>B30*(D30+E30)</f>
        <v>0</v>
      </c>
      <c r="G30" s="16"/>
      <c r="H30" s="22"/>
      <c r="I30" s="52"/>
      <c r="J30" s="52"/>
      <c r="K30" s="15"/>
      <c r="L30" s="15"/>
      <c r="M30" s="24">
        <f t="shared" si="1"/>
        <v>0</v>
      </c>
    </row>
    <row r="31" spans="1:13" ht="14.4">
      <c r="A31" s="22" t="s">
        <v>6</v>
      </c>
      <c r="B31" s="48"/>
      <c r="C31" s="52" t="s">
        <v>0</v>
      </c>
      <c r="D31" s="48"/>
      <c r="E31" s="48"/>
      <c r="F31" s="24">
        <f>B31*(D31+E31)</f>
        <v>0</v>
      </c>
      <c r="G31" s="16"/>
      <c r="H31" s="22"/>
      <c r="I31" s="52"/>
      <c r="J31" s="52"/>
      <c r="K31" s="15"/>
      <c r="L31" s="15"/>
      <c r="M31" s="24">
        <f t="shared" si="1"/>
        <v>0</v>
      </c>
    </row>
    <row r="32" spans="1:13" ht="14.4">
      <c r="A32" s="22" t="s">
        <v>52</v>
      </c>
      <c r="B32" s="48"/>
      <c r="C32" s="52"/>
      <c r="D32" s="48"/>
      <c r="E32" s="48"/>
      <c r="F32" s="24">
        <f>B32*(D32+E32)</f>
        <v>0</v>
      </c>
      <c r="G32" s="16"/>
      <c r="H32" s="22"/>
      <c r="I32" s="52"/>
      <c r="J32" s="52"/>
      <c r="K32" s="15"/>
      <c r="L32" s="15"/>
      <c r="M32" s="24">
        <f t="shared" si="1"/>
        <v>0</v>
      </c>
    </row>
    <row r="33" spans="1:13" ht="15" thickBot="1">
      <c r="A33" s="22"/>
      <c r="B33" s="52"/>
      <c r="C33" s="52"/>
      <c r="D33" s="52"/>
      <c r="E33" s="52"/>
      <c r="F33" s="24">
        <f>B33*(D33+E33)</f>
        <v>0</v>
      </c>
      <c r="G33" s="16"/>
      <c r="H33" s="22"/>
      <c r="I33" s="52"/>
      <c r="J33" s="52"/>
      <c r="K33" s="15"/>
      <c r="L33" s="15"/>
      <c r="M33" s="24">
        <f t="shared" si="1"/>
        <v>0</v>
      </c>
    </row>
    <row r="34" spans="1:13" ht="15" thickBot="1">
      <c r="A34" s="27"/>
      <c r="B34" s="28"/>
      <c r="C34" s="28"/>
      <c r="D34" s="28"/>
      <c r="E34" s="42" t="s">
        <v>50</v>
      </c>
      <c r="F34" s="41">
        <f>SUM(F29:F33)</f>
        <v>0</v>
      </c>
      <c r="G34" s="16"/>
      <c r="H34" s="27"/>
      <c r="I34" s="28"/>
      <c r="J34" s="28"/>
      <c r="K34" s="29"/>
      <c r="L34" s="42" t="s">
        <v>50</v>
      </c>
      <c r="M34" s="41">
        <f>SUM(M22:M33)</f>
        <v>0</v>
      </c>
    </row>
    <row r="35" spans="1:13" ht="15" thickBot="1">
      <c r="A35" s="52"/>
      <c r="B35" s="52"/>
      <c r="C35" s="52"/>
      <c r="D35" s="52"/>
      <c r="E35" s="52"/>
      <c r="F35" s="16"/>
      <c r="G35" s="16"/>
      <c r="H35" s="52"/>
      <c r="I35" s="52"/>
      <c r="J35" s="52"/>
      <c r="K35" s="15"/>
      <c r="L35" s="15"/>
      <c r="M35" s="16"/>
    </row>
    <row r="36" spans="1:13" ht="29.4" thickBot="1">
      <c r="A36" s="12"/>
      <c r="B36" s="52"/>
      <c r="C36" s="52"/>
      <c r="D36" s="52"/>
      <c r="E36" s="52"/>
      <c r="F36" s="14"/>
      <c r="G36" s="14"/>
      <c r="H36" s="34" t="s">
        <v>19</v>
      </c>
      <c r="I36" s="35" t="s">
        <v>46</v>
      </c>
      <c r="J36" s="35" t="s">
        <v>16</v>
      </c>
      <c r="K36" s="35" t="s">
        <v>37</v>
      </c>
      <c r="L36" s="36" t="s">
        <v>47</v>
      </c>
      <c r="M36" s="37" t="s">
        <v>38</v>
      </c>
    </row>
    <row r="37" spans="1:13" ht="29.4" thickBot="1">
      <c r="A37" s="34" t="s">
        <v>33</v>
      </c>
      <c r="B37" s="35" t="s">
        <v>46</v>
      </c>
      <c r="C37" s="35" t="s">
        <v>16</v>
      </c>
      <c r="D37" s="35" t="s">
        <v>37</v>
      </c>
      <c r="E37" s="36" t="s">
        <v>47</v>
      </c>
      <c r="F37" s="37" t="s">
        <v>38</v>
      </c>
      <c r="G37" s="15"/>
      <c r="H37" s="22" t="s">
        <v>48</v>
      </c>
      <c r="I37" s="52">
        <f>C7</f>
        <v>0</v>
      </c>
      <c r="J37" s="52" t="s">
        <v>1</v>
      </c>
      <c r="K37" s="48"/>
      <c r="L37" s="48"/>
      <c r="M37" s="24">
        <f t="shared" ref="M37:M44" si="2">I37*(K37+L37)</f>
        <v>0</v>
      </c>
    </row>
    <row r="38" spans="1:13" ht="14.4">
      <c r="A38" s="22" t="s">
        <v>48</v>
      </c>
      <c r="B38" s="52">
        <f>C10</f>
        <v>0</v>
      </c>
      <c r="C38" s="52" t="s">
        <v>1</v>
      </c>
      <c r="D38" s="48"/>
      <c r="E38" s="48"/>
      <c r="F38" s="24">
        <f t="shared" ref="F38:F44" si="3">B38*(D38+E38)</f>
        <v>0</v>
      </c>
      <c r="G38" s="16"/>
      <c r="H38" s="22" t="s">
        <v>6</v>
      </c>
      <c r="I38" s="47"/>
      <c r="J38" s="52" t="s">
        <v>0</v>
      </c>
      <c r="K38" s="48"/>
      <c r="L38" s="48"/>
      <c r="M38" s="24">
        <f t="shared" si="2"/>
        <v>0</v>
      </c>
    </row>
    <row r="39" spans="1:13" ht="14.4">
      <c r="A39" s="22" t="s">
        <v>63</v>
      </c>
      <c r="B39" s="47"/>
      <c r="C39" s="52" t="s">
        <v>0</v>
      </c>
      <c r="D39" s="48"/>
      <c r="E39" s="48"/>
      <c r="F39" s="24">
        <f t="shared" si="3"/>
        <v>0</v>
      </c>
      <c r="G39" s="16"/>
      <c r="H39" s="22" t="s">
        <v>55</v>
      </c>
      <c r="I39" s="48"/>
      <c r="J39" s="52" t="s">
        <v>0</v>
      </c>
      <c r="K39" s="48"/>
      <c r="L39" s="48"/>
      <c r="M39" s="24">
        <f t="shared" si="2"/>
        <v>0</v>
      </c>
    </row>
    <row r="40" spans="1:13" ht="14.4">
      <c r="A40" s="22" t="s">
        <v>64</v>
      </c>
      <c r="B40" s="48"/>
      <c r="C40" s="52" t="s">
        <v>0</v>
      </c>
      <c r="D40" s="48"/>
      <c r="E40" s="48"/>
      <c r="F40" s="24">
        <f t="shared" si="3"/>
        <v>0</v>
      </c>
      <c r="G40" s="16"/>
      <c r="H40" s="22" t="s">
        <v>56</v>
      </c>
      <c r="I40" s="48"/>
      <c r="J40" s="52" t="s">
        <v>0</v>
      </c>
      <c r="K40" s="48"/>
      <c r="L40" s="48"/>
      <c r="M40" s="24">
        <f t="shared" si="2"/>
        <v>0</v>
      </c>
    </row>
    <row r="41" spans="1:13" ht="14.4">
      <c r="A41" s="22" t="s">
        <v>65</v>
      </c>
      <c r="B41" s="48"/>
      <c r="C41" s="52" t="s">
        <v>0</v>
      </c>
      <c r="D41" s="48"/>
      <c r="E41" s="48"/>
      <c r="F41" s="24">
        <f t="shared" si="3"/>
        <v>0</v>
      </c>
      <c r="G41" s="16"/>
      <c r="H41" s="22" t="s">
        <v>6</v>
      </c>
      <c r="I41" s="48"/>
      <c r="J41" s="52" t="s">
        <v>0</v>
      </c>
      <c r="K41" s="48"/>
      <c r="L41" s="48"/>
      <c r="M41" s="24">
        <f t="shared" si="2"/>
        <v>0</v>
      </c>
    </row>
    <row r="42" spans="1:13" ht="14.4">
      <c r="A42" s="22" t="s">
        <v>6</v>
      </c>
      <c r="B42" s="48"/>
      <c r="C42" s="52" t="s">
        <v>0</v>
      </c>
      <c r="D42" s="48"/>
      <c r="E42" s="48"/>
      <c r="F42" s="24">
        <f t="shared" si="3"/>
        <v>0</v>
      </c>
      <c r="G42" s="16"/>
      <c r="H42" s="22" t="s">
        <v>52</v>
      </c>
      <c r="I42" s="48"/>
      <c r="J42" s="52"/>
      <c r="K42" s="48"/>
      <c r="L42" s="48"/>
      <c r="M42" s="24">
        <f t="shared" si="2"/>
        <v>0</v>
      </c>
    </row>
    <row r="43" spans="1:13" ht="14.4">
      <c r="A43" s="22" t="s">
        <v>52</v>
      </c>
      <c r="B43" s="48"/>
      <c r="C43" s="52"/>
      <c r="D43" s="48"/>
      <c r="E43" s="48"/>
      <c r="F43" s="24">
        <f t="shared" si="3"/>
        <v>0</v>
      </c>
      <c r="G43" s="16"/>
      <c r="H43" s="22"/>
      <c r="I43" s="52"/>
      <c r="J43" s="52"/>
      <c r="K43" s="15"/>
      <c r="L43" s="15"/>
      <c r="M43" s="24">
        <f t="shared" si="2"/>
        <v>0</v>
      </c>
    </row>
    <row r="44" spans="1:13" ht="15" thickBot="1">
      <c r="A44" s="22"/>
      <c r="B44" s="52"/>
      <c r="C44" s="52"/>
      <c r="D44" s="52"/>
      <c r="E44" s="52"/>
      <c r="F44" s="24">
        <f t="shared" si="3"/>
        <v>0</v>
      </c>
      <c r="G44" s="16"/>
      <c r="H44" s="22"/>
      <c r="I44" s="52"/>
      <c r="J44" s="52"/>
      <c r="K44" s="15"/>
      <c r="L44" s="15"/>
      <c r="M44" s="24">
        <f t="shared" si="2"/>
        <v>0</v>
      </c>
    </row>
    <row r="45" spans="1:13" ht="15" thickBot="1">
      <c r="A45" s="27"/>
      <c r="B45" s="28"/>
      <c r="C45" s="28"/>
      <c r="D45" s="28"/>
      <c r="E45" s="42" t="s">
        <v>50</v>
      </c>
      <c r="F45" s="41">
        <f>SUM(F38:F44)</f>
        <v>0</v>
      </c>
      <c r="G45" s="16"/>
      <c r="H45" s="27"/>
      <c r="I45" s="28"/>
      <c r="J45" s="28"/>
      <c r="K45" s="29"/>
      <c r="L45" s="42" t="s">
        <v>50</v>
      </c>
      <c r="M45" s="41">
        <f>SUM(M37:M44)</f>
        <v>0</v>
      </c>
    </row>
    <row r="46" spans="1:13" ht="15" thickBot="1">
      <c r="A46" s="12"/>
      <c r="B46" s="52"/>
      <c r="C46" s="52"/>
      <c r="D46" s="52"/>
      <c r="E46" s="52"/>
      <c r="F46" s="14"/>
      <c r="G46" s="14"/>
      <c r="H46" s="52"/>
      <c r="I46" s="52"/>
      <c r="J46" s="52"/>
      <c r="K46" s="15"/>
      <c r="L46" s="15"/>
      <c r="M46" s="16"/>
    </row>
    <row r="47" spans="1:13" ht="29.4" thickBot="1">
      <c r="A47" s="34" t="s">
        <v>34</v>
      </c>
      <c r="B47" s="35" t="s">
        <v>46</v>
      </c>
      <c r="C47" s="35" t="s">
        <v>16</v>
      </c>
      <c r="D47" s="35" t="s">
        <v>37</v>
      </c>
      <c r="E47" s="36" t="s">
        <v>47</v>
      </c>
      <c r="F47" s="37" t="s">
        <v>38</v>
      </c>
      <c r="G47" s="14"/>
      <c r="H47" s="34" t="s">
        <v>5</v>
      </c>
      <c r="I47" s="35" t="s">
        <v>46</v>
      </c>
      <c r="J47" s="35" t="s">
        <v>16</v>
      </c>
      <c r="K47" s="35" t="s">
        <v>37</v>
      </c>
      <c r="L47" s="36" t="s">
        <v>47</v>
      </c>
      <c r="M47" s="37" t="s">
        <v>38</v>
      </c>
    </row>
    <row r="48" spans="1:13" ht="14.4">
      <c r="A48" s="22" t="s">
        <v>48</v>
      </c>
      <c r="B48" s="48">
        <f>C11</f>
        <v>0</v>
      </c>
      <c r="C48" s="17" t="s">
        <v>1</v>
      </c>
      <c r="D48" s="48"/>
      <c r="E48" s="48"/>
      <c r="F48" s="24">
        <f t="shared" ref="F48:F53" si="4">B48*(D48+E48)</f>
        <v>0</v>
      </c>
      <c r="G48" s="10"/>
      <c r="H48" s="22" t="s">
        <v>48</v>
      </c>
      <c r="I48" s="48">
        <f>C12</f>
        <v>0</v>
      </c>
      <c r="J48" s="52" t="s">
        <v>1</v>
      </c>
      <c r="K48" s="48"/>
      <c r="L48" s="48"/>
      <c r="M48" s="24">
        <f>I48*(K48+L48)</f>
        <v>0</v>
      </c>
    </row>
    <row r="49" spans="1:13" ht="14.4">
      <c r="A49" s="123" t="s">
        <v>66</v>
      </c>
      <c r="B49" s="48"/>
      <c r="C49" s="17" t="s">
        <v>0</v>
      </c>
      <c r="D49" s="48"/>
      <c r="E49" s="48"/>
      <c r="F49" s="24">
        <f t="shared" si="4"/>
        <v>0</v>
      </c>
      <c r="G49" s="10"/>
      <c r="H49" s="25" t="s">
        <v>18</v>
      </c>
      <c r="I49" s="48"/>
      <c r="J49" s="17" t="s">
        <v>0</v>
      </c>
      <c r="K49" s="48"/>
      <c r="L49" s="48"/>
      <c r="M49" s="24">
        <f t="shared" ref="M49:M75" si="5">I49*(K49+L49)</f>
        <v>0</v>
      </c>
    </row>
    <row r="50" spans="1:13" ht="14.4">
      <c r="A50" s="22" t="s">
        <v>6</v>
      </c>
      <c r="B50" s="48"/>
      <c r="C50" s="52" t="s">
        <v>0</v>
      </c>
      <c r="D50" s="48"/>
      <c r="E50" s="48"/>
      <c r="F50" s="24">
        <f t="shared" si="4"/>
        <v>0</v>
      </c>
      <c r="G50" s="10"/>
      <c r="H50" s="25" t="s">
        <v>82</v>
      </c>
      <c r="I50" s="48"/>
      <c r="J50" s="17"/>
      <c r="K50" s="48"/>
      <c r="L50" s="48"/>
      <c r="M50" s="24"/>
    </row>
    <row r="51" spans="1:13" ht="14.4">
      <c r="A51" s="22" t="s">
        <v>52</v>
      </c>
      <c r="B51" s="48"/>
      <c r="C51" s="23"/>
      <c r="D51" s="48"/>
      <c r="E51" s="48"/>
      <c r="F51" s="24">
        <f t="shared" si="4"/>
        <v>0</v>
      </c>
      <c r="G51" s="10"/>
      <c r="H51" s="25" t="s">
        <v>6</v>
      </c>
      <c r="I51" s="48"/>
      <c r="J51" s="17" t="s">
        <v>0</v>
      </c>
      <c r="K51" s="48"/>
      <c r="L51" s="48"/>
      <c r="M51" s="24">
        <f t="shared" si="5"/>
        <v>0</v>
      </c>
    </row>
    <row r="52" spans="1:13" ht="28.8">
      <c r="A52" s="26"/>
      <c r="B52" s="48"/>
      <c r="C52" s="23"/>
      <c r="D52" s="48"/>
      <c r="E52" s="48"/>
      <c r="F52" s="24">
        <f t="shared" si="4"/>
        <v>0</v>
      </c>
      <c r="G52" s="10"/>
      <c r="H52" s="25" t="s">
        <v>67</v>
      </c>
      <c r="I52" s="48"/>
      <c r="J52" s="17" t="s">
        <v>1</v>
      </c>
      <c r="K52" s="48"/>
      <c r="L52" s="48"/>
      <c r="M52" s="24">
        <f t="shared" si="5"/>
        <v>0</v>
      </c>
    </row>
    <row r="53" spans="1:13" ht="29.4" thickBot="1">
      <c r="A53" s="26"/>
      <c r="B53" s="23"/>
      <c r="C53" s="23"/>
      <c r="D53" s="23"/>
      <c r="E53" s="23"/>
      <c r="F53" s="24">
        <f t="shared" si="4"/>
        <v>0</v>
      </c>
      <c r="G53" s="10"/>
      <c r="H53" s="25" t="s">
        <v>2</v>
      </c>
      <c r="I53" s="48"/>
      <c r="J53" s="17" t="s">
        <v>1</v>
      </c>
      <c r="K53" s="48"/>
      <c r="L53" s="48"/>
      <c r="M53" s="24">
        <f t="shared" si="5"/>
        <v>0</v>
      </c>
    </row>
    <row r="54" spans="1:13" ht="43.8" thickBot="1">
      <c r="A54" s="30"/>
      <c r="B54" s="31"/>
      <c r="C54" s="31"/>
      <c r="D54" s="31"/>
      <c r="E54" s="42" t="s">
        <v>50</v>
      </c>
      <c r="F54" s="41">
        <f>SUM(F48:F53)</f>
        <v>0</v>
      </c>
      <c r="G54" s="10"/>
      <c r="H54" s="25" t="s">
        <v>3</v>
      </c>
      <c r="I54" s="48"/>
      <c r="J54" s="17" t="s">
        <v>17</v>
      </c>
      <c r="K54" s="47"/>
      <c r="L54" s="47"/>
      <c r="M54" s="24">
        <f t="shared" si="5"/>
        <v>0</v>
      </c>
    </row>
    <row r="55" spans="1:13" ht="15" thickBot="1">
      <c r="F55" s="10"/>
      <c r="G55" s="10"/>
      <c r="H55" s="25" t="s">
        <v>72</v>
      </c>
      <c r="I55" s="47"/>
      <c r="J55" s="17" t="s">
        <v>0</v>
      </c>
      <c r="K55" s="48"/>
      <c r="L55" s="48"/>
      <c r="M55" s="24">
        <f t="shared" si="5"/>
        <v>0</v>
      </c>
    </row>
    <row r="56" spans="1:13" ht="29.4" thickBot="1">
      <c r="A56" s="34" t="s">
        <v>83</v>
      </c>
      <c r="B56" s="35" t="s">
        <v>46</v>
      </c>
      <c r="C56" s="35" t="s">
        <v>16</v>
      </c>
      <c r="D56" s="35" t="s">
        <v>37</v>
      </c>
      <c r="E56" s="36" t="s">
        <v>47</v>
      </c>
      <c r="F56" s="37" t="s">
        <v>38</v>
      </c>
      <c r="G56" s="10"/>
      <c r="H56" s="25" t="s">
        <v>73</v>
      </c>
      <c r="I56" s="48"/>
      <c r="J56" s="17" t="s">
        <v>0</v>
      </c>
      <c r="K56" s="48"/>
      <c r="L56" s="48"/>
      <c r="M56" s="24">
        <f t="shared" si="5"/>
        <v>0</v>
      </c>
    </row>
    <row r="57" spans="1:13" ht="14.4">
      <c r="A57" s="25" t="s">
        <v>48</v>
      </c>
      <c r="B57" s="48">
        <f>C14</f>
        <v>0</v>
      </c>
      <c r="C57" s="17" t="s">
        <v>1</v>
      </c>
      <c r="D57" s="48"/>
      <c r="E57" s="48"/>
      <c r="F57" s="24">
        <f t="shared" ref="F57:F62" si="6">B57*(D57+E57)</f>
        <v>0</v>
      </c>
      <c r="G57" s="10"/>
      <c r="H57" s="25" t="s">
        <v>78</v>
      </c>
      <c r="I57" s="48"/>
      <c r="J57" s="17" t="s">
        <v>0</v>
      </c>
      <c r="K57" s="48"/>
      <c r="L57" s="48"/>
      <c r="M57" s="24">
        <f t="shared" si="5"/>
        <v>0</v>
      </c>
    </row>
    <row r="58" spans="1:13" ht="14.4">
      <c r="A58" s="25" t="s">
        <v>84</v>
      </c>
      <c r="B58" s="48"/>
      <c r="C58" s="17" t="s">
        <v>0</v>
      </c>
      <c r="D58" s="48"/>
      <c r="E58" s="48"/>
      <c r="F58" s="24">
        <f t="shared" si="6"/>
        <v>0</v>
      </c>
      <c r="G58" s="10"/>
      <c r="H58" s="25" t="s">
        <v>77</v>
      </c>
      <c r="I58" s="48"/>
      <c r="J58" s="17" t="s">
        <v>0</v>
      </c>
      <c r="K58" s="48"/>
      <c r="L58" s="48"/>
      <c r="M58" s="24">
        <f t="shared" si="5"/>
        <v>0</v>
      </c>
    </row>
    <row r="59" spans="1:13" ht="14.4">
      <c r="A59" s="25" t="s">
        <v>85</v>
      </c>
      <c r="B59" s="48"/>
      <c r="C59" s="17" t="s">
        <v>0</v>
      </c>
      <c r="D59" s="48"/>
      <c r="E59" s="48"/>
      <c r="F59" s="24">
        <f t="shared" si="6"/>
        <v>0</v>
      </c>
      <c r="G59" s="10"/>
      <c r="H59" s="25" t="s">
        <v>23</v>
      </c>
      <c r="I59" s="48"/>
      <c r="J59" s="17" t="s">
        <v>0</v>
      </c>
      <c r="K59" s="48"/>
      <c r="L59" s="48"/>
      <c r="M59" s="24">
        <f t="shared" si="5"/>
        <v>0</v>
      </c>
    </row>
    <row r="60" spans="1:13" ht="14.4">
      <c r="A60" s="25" t="s">
        <v>6</v>
      </c>
      <c r="B60" s="48"/>
      <c r="C60" s="17" t="s">
        <v>0</v>
      </c>
      <c r="D60" s="48"/>
      <c r="E60" s="48"/>
      <c r="F60" s="24">
        <f t="shared" si="6"/>
        <v>0</v>
      </c>
      <c r="G60" s="10"/>
      <c r="H60" s="25" t="s">
        <v>79</v>
      </c>
      <c r="I60" s="48"/>
      <c r="J60" s="17" t="s">
        <v>0</v>
      </c>
      <c r="K60" s="47"/>
      <c r="L60" s="47"/>
      <c r="M60" s="24">
        <f t="shared" si="5"/>
        <v>0</v>
      </c>
    </row>
    <row r="61" spans="1:13" ht="14.4">
      <c r="A61" s="22" t="s">
        <v>52</v>
      </c>
      <c r="B61" s="48"/>
      <c r="C61" s="17"/>
      <c r="D61" s="48"/>
      <c r="E61" s="48"/>
      <c r="F61" s="24">
        <f t="shared" si="6"/>
        <v>0</v>
      </c>
      <c r="G61" s="10"/>
      <c r="H61" s="25" t="s">
        <v>68</v>
      </c>
      <c r="I61" s="47"/>
      <c r="J61" s="17" t="s">
        <v>0</v>
      </c>
      <c r="K61" s="48"/>
      <c r="L61" s="48"/>
      <c r="M61" s="24">
        <f t="shared" si="5"/>
        <v>0</v>
      </c>
    </row>
    <row r="62" spans="1:13" ht="14.4">
      <c r="A62" s="26"/>
      <c r="B62" s="23"/>
      <c r="C62" s="23"/>
      <c r="D62" s="23"/>
      <c r="E62" s="23"/>
      <c r="F62" s="24">
        <f t="shared" si="6"/>
        <v>0</v>
      </c>
      <c r="G62" s="10"/>
      <c r="H62" s="25" t="s">
        <v>69</v>
      </c>
      <c r="I62" s="48"/>
      <c r="J62" s="17" t="s">
        <v>0</v>
      </c>
      <c r="K62" s="48"/>
      <c r="L62" s="48"/>
      <c r="M62" s="24">
        <f t="shared" si="5"/>
        <v>0</v>
      </c>
    </row>
    <row r="63" spans="1:13" ht="14.4">
      <c r="A63" s="26"/>
      <c r="B63" s="23"/>
      <c r="C63" s="23"/>
      <c r="D63" s="23"/>
      <c r="E63" s="23"/>
      <c r="F63" s="24">
        <f>B62*(D62+E62)</f>
        <v>0</v>
      </c>
      <c r="G63" s="10"/>
      <c r="H63" s="25" t="s">
        <v>98</v>
      </c>
      <c r="I63" s="48"/>
      <c r="J63" s="17" t="s">
        <v>0</v>
      </c>
      <c r="K63" s="48"/>
      <c r="L63" s="48"/>
      <c r="M63" s="24">
        <f t="shared" si="5"/>
        <v>0</v>
      </c>
    </row>
    <row r="64" spans="1:13" ht="29.4" thickBot="1">
      <c r="A64" s="26"/>
      <c r="B64" s="23"/>
      <c r="C64" s="23"/>
      <c r="D64" s="23"/>
      <c r="E64" s="23"/>
      <c r="F64" s="24">
        <f>B63*(D63+E63)</f>
        <v>0</v>
      </c>
      <c r="G64" s="10"/>
      <c r="H64" s="25" t="s">
        <v>75</v>
      </c>
      <c r="I64" s="48"/>
      <c r="J64" s="17" t="s">
        <v>0</v>
      </c>
      <c r="K64" s="48"/>
      <c r="L64" s="48"/>
      <c r="M64" s="24">
        <f t="shared" si="5"/>
        <v>0</v>
      </c>
    </row>
    <row r="65" spans="1:13" ht="43.8" thickBot="1">
      <c r="A65" s="30"/>
      <c r="B65" s="31"/>
      <c r="C65" s="31"/>
      <c r="D65" s="31"/>
      <c r="E65" s="42" t="s">
        <v>50</v>
      </c>
      <c r="F65" s="41">
        <f>SUM(F57:F64)</f>
        <v>0</v>
      </c>
      <c r="G65" s="10"/>
      <c r="H65" s="25" t="s">
        <v>99</v>
      </c>
      <c r="I65" s="48"/>
      <c r="J65" s="17" t="s">
        <v>0</v>
      </c>
      <c r="K65" s="48"/>
      <c r="L65" s="48"/>
      <c r="M65" s="24">
        <f t="shared" si="5"/>
        <v>0</v>
      </c>
    </row>
    <row r="66" spans="1:13" ht="15" thickBot="1">
      <c r="F66" s="10"/>
      <c r="G66" s="10"/>
      <c r="H66" s="25" t="s">
        <v>70</v>
      </c>
      <c r="I66" s="48"/>
      <c r="J66" s="17" t="s">
        <v>0</v>
      </c>
      <c r="K66" s="47"/>
      <c r="L66" s="47"/>
      <c r="M66" s="24">
        <f t="shared" si="5"/>
        <v>0</v>
      </c>
    </row>
    <row r="67" spans="1:13" ht="29.4" thickBot="1">
      <c r="A67" s="34" t="s">
        <v>20</v>
      </c>
      <c r="B67" s="35" t="s">
        <v>46</v>
      </c>
      <c r="C67" s="35" t="s">
        <v>16</v>
      </c>
      <c r="D67" s="35" t="s">
        <v>37</v>
      </c>
      <c r="E67" s="36" t="s">
        <v>47</v>
      </c>
      <c r="F67" s="37" t="s">
        <v>38</v>
      </c>
      <c r="G67" s="10"/>
      <c r="H67" s="25" t="s">
        <v>71</v>
      </c>
      <c r="I67" s="47"/>
      <c r="J67" s="17" t="s">
        <v>0</v>
      </c>
      <c r="K67" s="48"/>
      <c r="L67" s="48"/>
      <c r="M67" s="24">
        <f t="shared" si="5"/>
        <v>0</v>
      </c>
    </row>
    <row r="68" spans="1:13" ht="14.4">
      <c r="A68" s="25" t="s">
        <v>48</v>
      </c>
      <c r="B68" s="48">
        <f>C15</f>
        <v>0</v>
      </c>
      <c r="C68" s="17" t="s">
        <v>1</v>
      </c>
      <c r="D68" s="48"/>
      <c r="E68" s="48"/>
      <c r="F68" s="24">
        <f t="shared" ref="F68:F75" si="7">B68*(D68+E68)</f>
        <v>0</v>
      </c>
      <c r="G68" s="10"/>
      <c r="H68" s="25" t="s">
        <v>74</v>
      </c>
      <c r="I68" s="48"/>
      <c r="J68" s="17" t="s">
        <v>0</v>
      </c>
      <c r="K68" s="48"/>
      <c r="L68" s="48"/>
      <c r="M68" s="24">
        <f t="shared" si="5"/>
        <v>0</v>
      </c>
    </row>
    <row r="69" spans="1:13" ht="14.4">
      <c r="A69" s="25" t="s">
        <v>86</v>
      </c>
      <c r="B69" s="48"/>
      <c r="C69" s="17" t="s">
        <v>0</v>
      </c>
      <c r="D69" s="48"/>
      <c r="E69" s="48"/>
      <c r="F69" s="24">
        <f t="shared" si="7"/>
        <v>0</v>
      </c>
      <c r="G69" s="10"/>
      <c r="H69" s="25" t="s">
        <v>80</v>
      </c>
      <c r="I69" s="48"/>
      <c r="J69" s="17" t="s">
        <v>0</v>
      </c>
      <c r="K69" s="48"/>
      <c r="L69" s="48"/>
      <c r="M69" s="24">
        <f t="shared" si="5"/>
        <v>0</v>
      </c>
    </row>
    <row r="70" spans="1:13" ht="14.4">
      <c r="A70" s="25" t="s">
        <v>87</v>
      </c>
      <c r="B70" s="48"/>
      <c r="C70" s="17" t="s">
        <v>0</v>
      </c>
      <c r="D70" s="48"/>
      <c r="E70" s="48"/>
      <c r="F70" s="24">
        <f t="shared" si="7"/>
        <v>0</v>
      </c>
      <c r="G70" s="10"/>
      <c r="H70" s="25" t="s">
        <v>81</v>
      </c>
      <c r="I70" s="48"/>
      <c r="J70" s="17" t="s">
        <v>0</v>
      </c>
      <c r="K70" s="48"/>
      <c r="L70" s="48"/>
      <c r="M70" s="24">
        <f t="shared" si="5"/>
        <v>0</v>
      </c>
    </row>
    <row r="71" spans="1:13" ht="14.4">
      <c r="A71" s="17" t="s">
        <v>97</v>
      </c>
      <c r="B71" s="48"/>
      <c r="C71" s="17" t="s">
        <v>0</v>
      </c>
      <c r="D71" s="48"/>
      <c r="E71" s="48"/>
      <c r="F71" s="24">
        <f t="shared" si="7"/>
        <v>0</v>
      </c>
      <c r="G71" s="10"/>
      <c r="H71" s="25" t="s">
        <v>65</v>
      </c>
      <c r="I71" s="48"/>
      <c r="J71" s="17" t="s">
        <v>0</v>
      </c>
      <c r="K71" s="48"/>
      <c r="L71" s="48"/>
      <c r="M71" s="24">
        <f t="shared" si="5"/>
        <v>0</v>
      </c>
    </row>
    <row r="72" spans="1:13" ht="14.4">
      <c r="A72" s="25" t="s">
        <v>88</v>
      </c>
      <c r="B72" s="48"/>
      <c r="C72" s="17" t="s">
        <v>0</v>
      </c>
      <c r="D72" s="48"/>
      <c r="E72" s="48"/>
      <c r="F72" s="24">
        <f t="shared" si="7"/>
        <v>0</v>
      </c>
      <c r="G72" s="10"/>
      <c r="H72" s="22" t="s">
        <v>52</v>
      </c>
      <c r="I72" s="48"/>
      <c r="J72" s="17"/>
      <c r="K72" s="47"/>
      <c r="L72" s="47"/>
      <c r="M72" s="24">
        <f t="shared" si="5"/>
        <v>0</v>
      </c>
    </row>
    <row r="73" spans="1:13" ht="14.4">
      <c r="A73" s="25" t="s">
        <v>6</v>
      </c>
      <c r="B73" s="48"/>
      <c r="C73" s="17" t="s">
        <v>0</v>
      </c>
      <c r="D73" s="48"/>
      <c r="E73" s="48"/>
      <c r="F73" s="24">
        <f t="shared" si="7"/>
        <v>0</v>
      </c>
      <c r="G73" s="10"/>
      <c r="H73" s="25"/>
      <c r="I73" s="23"/>
      <c r="J73" s="17"/>
      <c r="K73" s="23"/>
      <c r="L73" s="23"/>
      <c r="M73" s="24">
        <f t="shared" si="5"/>
        <v>0</v>
      </c>
    </row>
    <row r="74" spans="1:13" ht="14.4">
      <c r="A74" s="22" t="s">
        <v>52</v>
      </c>
      <c r="B74" s="48"/>
      <c r="C74" s="23"/>
      <c r="D74" s="48"/>
      <c r="E74" s="48"/>
      <c r="F74" s="24">
        <f t="shared" si="7"/>
        <v>0</v>
      </c>
      <c r="G74" s="10"/>
      <c r="H74" s="26"/>
      <c r="I74" s="23"/>
      <c r="J74" s="23"/>
      <c r="K74" s="23"/>
      <c r="L74" s="23"/>
      <c r="M74" s="24">
        <f t="shared" si="5"/>
        <v>0</v>
      </c>
    </row>
    <row r="75" spans="1:13" ht="15" thickBot="1">
      <c r="A75" s="26"/>
      <c r="B75" s="23"/>
      <c r="C75" s="23"/>
      <c r="D75" s="23"/>
      <c r="E75" s="23"/>
      <c r="F75" s="24">
        <f t="shared" si="7"/>
        <v>0</v>
      </c>
      <c r="G75" s="10"/>
      <c r="H75" s="26"/>
      <c r="I75" s="23"/>
      <c r="J75" s="23"/>
      <c r="K75" s="23"/>
      <c r="L75" s="23"/>
      <c r="M75" s="24">
        <f t="shared" si="5"/>
        <v>0</v>
      </c>
    </row>
    <row r="76" spans="1:13" ht="15" thickBot="1">
      <c r="A76" s="30"/>
      <c r="B76" s="31"/>
      <c r="C76" s="31"/>
      <c r="D76" s="31"/>
      <c r="E76" s="42" t="s">
        <v>50</v>
      </c>
      <c r="F76" s="41">
        <f>SUM(F68:F75)</f>
        <v>0</v>
      </c>
      <c r="G76" s="10"/>
      <c r="H76" s="30"/>
      <c r="I76" s="31"/>
      <c r="J76" s="31"/>
      <c r="K76" s="31"/>
      <c r="L76" s="42" t="s">
        <v>50</v>
      </c>
      <c r="M76" s="41">
        <f>SUM(M48:M75)</f>
        <v>0</v>
      </c>
    </row>
    <row r="77" spans="1:13" ht="14.4" thickBot="1">
      <c r="F77" s="10"/>
      <c r="G77" s="10"/>
      <c r="M77" s="4"/>
    </row>
    <row r="78" spans="1:13" ht="29.4" thickBot="1">
      <c r="A78" s="34" t="s">
        <v>29</v>
      </c>
      <c r="B78" s="35" t="s">
        <v>46</v>
      </c>
      <c r="C78" s="35" t="s">
        <v>16</v>
      </c>
      <c r="D78" s="35" t="s">
        <v>37</v>
      </c>
      <c r="E78" s="36" t="s">
        <v>47</v>
      </c>
      <c r="F78" s="37" t="s">
        <v>38</v>
      </c>
      <c r="G78" s="10"/>
      <c r="H78" s="34" t="s">
        <v>76</v>
      </c>
      <c r="I78" s="35" t="s">
        <v>46</v>
      </c>
      <c r="J78" s="35" t="s">
        <v>16</v>
      </c>
      <c r="K78" s="35" t="s">
        <v>37</v>
      </c>
      <c r="L78" s="36" t="s">
        <v>47</v>
      </c>
      <c r="M78" s="37" t="s">
        <v>38</v>
      </c>
    </row>
    <row r="79" spans="1:13" ht="14.4">
      <c r="A79" s="25" t="s">
        <v>48</v>
      </c>
      <c r="B79" s="48">
        <f>C16</f>
        <v>0</v>
      </c>
      <c r="C79" s="17" t="s">
        <v>1</v>
      </c>
      <c r="D79" s="47"/>
      <c r="E79" s="47"/>
      <c r="F79" s="24">
        <f t="shared" ref="F79:F84" si="8">B79*(D79+E79)</f>
        <v>0</v>
      </c>
      <c r="G79" s="10"/>
      <c r="H79" s="22" t="s">
        <v>48</v>
      </c>
      <c r="I79" s="48">
        <f>C13</f>
        <v>0</v>
      </c>
      <c r="J79" s="52" t="s">
        <v>1</v>
      </c>
      <c r="K79" s="48"/>
      <c r="L79" s="48"/>
      <c r="M79" s="24">
        <f>I79*(K79+L79)</f>
        <v>0</v>
      </c>
    </row>
    <row r="80" spans="1:13" ht="14.4">
      <c r="A80" s="25" t="s">
        <v>6</v>
      </c>
      <c r="B80" s="48"/>
      <c r="C80" s="17" t="s">
        <v>0</v>
      </c>
      <c r="D80" s="48"/>
      <c r="E80" s="48"/>
      <c r="F80" s="24">
        <f t="shared" si="8"/>
        <v>0</v>
      </c>
      <c r="G80" s="10"/>
      <c r="H80" s="25" t="s">
        <v>18</v>
      </c>
      <c r="I80" s="48"/>
      <c r="J80" s="17" t="s">
        <v>0</v>
      </c>
      <c r="K80" s="48"/>
      <c r="L80" s="48"/>
      <c r="M80" s="24">
        <f t="shared" ref="M80" si="9">I80*(K80+L80)</f>
        <v>0</v>
      </c>
    </row>
    <row r="81" spans="1:13" ht="14.4">
      <c r="A81" s="25" t="s">
        <v>88</v>
      </c>
      <c r="B81" s="48"/>
      <c r="C81" s="17" t="s">
        <v>0</v>
      </c>
      <c r="D81" s="48"/>
      <c r="E81" s="48"/>
      <c r="F81" s="24">
        <f t="shared" si="8"/>
        <v>0</v>
      </c>
      <c r="G81" s="10"/>
      <c r="H81" s="25" t="s">
        <v>82</v>
      </c>
      <c r="I81" s="48"/>
      <c r="J81" s="17"/>
      <c r="K81" s="48"/>
      <c r="L81" s="48"/>
      <c r="M81" s="24"/>
    </row>
    <row r="82" spans="1:13" ht="14.4">
      <c r="A82" s="25" t="s">
        <v>65</v>
      </c>
      <c r="B82" s="48"/>
      <c r="C82" s="17" t="s">
        <v>0</v>
      </c>
      <c r="D82" s="48"/>
      <c r="E82" s="48"/>
      <c r="F82" s="24">
        <f t="shared" si="8"/>
        <v>0</v>
      </c>
      <c r="G82" s="10"/>
      <c r="H82" s="25" t="s">
        <v>6</v>
      </c>
      <c r="I82" s="48"/>
      <c r="J82" s="17" t="s">
        <v>0</v>
      </c>
      <c r="K82" s="48"/>
      <c r="L82" s="48"/>
      <c r="M82" s="24">
        <f t="shared" ref="M82:M98" si="10">I82*(K82+L82)</f>
        <v>0</v>
      </c>
    </row>
    <row r="83" spans="1:13" ht="28.8">
      <c r="A83" s="22" t="s">
        <v>52</v>
      </c>
      <c r="B83" s="48"/>
      <c r="C83" s="17"/>
      <c r="D83" s="48"/>
      <c r="E83" s="48"/>
      <c r="F83" s="24">
        <f t="shared" si="8"/>
        <v>0</v>
      </c>
      <c r="G83" s="10"/>
      <c r="H83" s="25" t="s">
        <v>67</v>
      </c>
      <c r="I83" s="48"/>
      <c r="J83" s="17" t="s">
        <v>1</v>
      </c>
      <c r="K83" s="48"/>
      <c r="L83" s="48"/>
      <c r="M83" s="24">
        <f t="shared" si="10"/>
        <v>0</v>
      </c>
    </row>
    <row r="84" spans="1:13" ht="29.4" thickBot="1">
      <c r="A84" s="26"/>
      <c r="B84" s="23"/>
      <c r="C84" s="23"/>
      <c r="D84" s="23"/>
      <c r="E84" s="23"/>
      <c r="F84" s="24">
        <f t="shared" si="8"/>
        <v>0</v>
      </c>
      <c r="G84" s="10"/>
      <c r="H84" s="25" t="s">
        <v>2</v>
      </c>
      <c r="I84" s="48"/>
      <c r="J84" s="17" t="s">
        <v>1</v>
      </c>
      <c r="K84" s="48"/>
      <c r="L84" s="48"/>
      <c r="M84" s="24">
        <f t="shared" si="10"/>
        <v>0</v>
      </c>
    </row>
    <row r="85" spans="1:13" ht="43.8" thickBot="1">
      <c r="A85" s="30"/>
      <c r="B85" s="31"/>
      <c r="C85" s="31"/>
      <c r="D85" s="31"/>
      <c r="E85" s="42" t="s">
        <v>50</v>
      </c>
      <c r="F85" s="41">
        <f>SUM(F79:F84)</f>
        <v>0</v>
      </c>
      <c r="G85" s="10"/>
      <c r="H85" s="25" t="s">
        <v>3</v>
      </c>
      <c r="I85" s="48"/>
      <c r="J85" s="17" t="s">
        <v>17</v>
      </c>
      <c r="K85" s="47"/>
      <c r="L85" s="47"/>
      <c r="M85" s="24">
        <f t="shared" si="10"/>
        <v>0</v>
      </c>
    </row>
    <row r="86" spans="1:13" ht="15" thickBot="1">
      <c r="F86" s="10"/>
      <c r="G86" s="10"/>
      <c r="H86" s="25" t="s">
        <v>78</v>
      </c>
      <c r="I86" s="48"/>
      <c r="J86" s="17" t="s">
        <v>0</v>
      </c>
      <c r="K86" s="48"/>
      <c r="L86" s="48"/>
      <c r="M86" s="24">
        <f t="shared" si="10"/>
        <v>0</v>
      </c>
    </row>
    <row r="87" spans="1:13" ht="29.4" thickBot="1">
      <c r="A87" s="34" t="s">
        <v>31</v>
      </c>
      <c r="B87" s="35" t="s">
        <v>46</v>
      </c>
      <c r="C87" s="35" t="s">
        <v>16</v>
      </c>
      <c r="D87" s="35" t="s">
        <v>37</v>
      </c>
      <c r="E87" s="36" t="s">
        <v>47</v>
      </c>
      <c r="F87" s="37" t="s">
        <v>38</v>
      </c>
      <c r="G87" s="10"/>
      <c r="H87" s="25" t="s">
        <v>77</v>
      </c>
      <c r="I87" s="48"/>
      <c r="J87" s="17" t="s">
        <v>0</v>
      </c>
      <c r="K87" s="48"/>
      <c r="L87" s="48"/>
      <c r="M87" s="24">
        <f t="shared" si="10"/>
        <v>0</v>
      </c>
    </row>
    <row r="88" spans="1:13" ht="14.4">
      <c r="A88" s="25" t="s">
        <v>48</v>
      </c>
      <c r="B88" s="48">
        <f>C17</f>
        <v>0</v>
      </c>
      <c r="C88" s="17" t="s">
        <v>1</v>
      </c>
      <c r="D88" s="48"/>
      <c r="E88" s="48"/>
      <c r="F88" s="24">
        <f t="shared" ref="F88:F95" si="11">B88*(D88+E88)</f>
        <v>0</v>
      </c>
      <c r="G88" s="10"/>
      <c r="H88" s="25" t="s">
        <v>23</v>
      </c>
      <c r="I88" s="48"/>
      <c r="J88" s="17" t="s">
        <v>0</v>
      </c>
      <c r="K88" s="48"/>
      <c r="L88" s="48"/>
      <c r="M88" s="24">
        <f t="shared" si="10"/>
        <v>0</v>
      </c>
    </row>
    <row r="89" spans="1:13" ht="14.4">
      <c r="A89" s="25" t="s">
        <v>6</v>
      </c>
      <c r="B89" s="48"/>
      <c r="C89" s="17" t="s">
        <v>0</v>
      </c>
      <c r="D89" s="48"/>
      <c r="E89" s="48"/>
      <c r="F89" s="24">
        <f t="shared" si="11"/>
        <v>0</v>
      </c>
      <c r="G89" s="10"/>
      <c r="H89" s="25" t="s">
        <v>79</v>
      </c>
      <c r="I89" s="48"/>
      <c r="J89" s="17" t="s">
        <v>0</v>
      </c>
      <c r="K89" s="48"/>
      <c r="L89" s="48"/>
      <c r="M89" s="24">
        <f t="shared" si="10"/>
        <v>0</v>
      </c>
    </row>
    <row r="90" spans="1:13" ht="14.4">
      <c r="A90" s="25" t="s">
        <v>86</v>
      </c>
      <c r="B90" s="48"/>
      <c r="C90" s="17" t="s">
        <v>0</v>
      </c>
      <c r="D90" s="48"/>
      <c r="E90" s="48"/>
      <c r="F90" s="24">
        <f t="shared" si="11"/>
        <v>0</v>
      </c>
      <c r="G90" s="10"/>
      <c r="H90" s="25" t="s">
        <v>68</v>
      </c>
      <c r="I90" s="48"/>
      <c r="J90" s="17" t="s">
        <v>0</v>
      </c>
      <c r="K90" s="48"/>
      <c r="L90" s="48"/>
      <c r="M90" s="24">
        <f t="shared" si="10"/>
        <v>0</v>
      </c>
    </row>
    <row r="91" spans="1:13" ht="14.4">
      <c r="A91" s="25" t="s">
        <v>89</v>
      </c>
      <c r="B91" s="48"/>
      <c r="C91" s="17" t="s">
        <v>0</v>
      </c>
      <c r="D91" s="48"/>
      <c r="E91" s="48"/>
      <c r="F91" s="24">
        <f t="shared" si="11"/>
        <v>0</v>
      </c>
      <c r="G91" s="10"/>
      <c r="H91" s="25" t="s">
        <v>81</v>
      </c>
      <c r="I91" s="48"/>
      <c r="J91" s="17" t="s">
        <v>0</v>
      </c>
      <c r="K91" s="47"/>
      <c r="L91" s="47"/>
      <c r="M91" s="24">
        <f t="shared" si="10"/>
        <v>0</v>
      </c>
    </row>
    <row r="92" spans="1:13" ht="14.4">
      <c r="A92" s="25" t="s">
        <v>65</v>
      </c>
      <c r="B92" s="48"/>
      <c r="C92" s="17" t="s">
        <v>0</v>
      </c>
      <c r="D92" s="48"/>
      <c r="E92" s="48"/>
      <c r="F92" s="24">
        <f t="shared" si="11"/>
        <v>0</v>
      </c>
      <c r="G92" s="10"/>
      <c r="H92" s="25" t="s">
        <v>65</v>
      </c>
      <c r="I92" s="48"/>
      <c r="J92" s="17" t="s">
        <v>0</v>
      </c>
      <c r="K92" s="48"/>
      <c r="L92" s="48"/>
      <c r="M92" s="24">
        <f t="shared" si="10"/>
        <v>0</v>
      </c>
    </row>
    <row r="93" spans="1:13" ht="14.4">
      <c r="A93" s="22" t="s">
        <v>52</v>
      </c>
      <c r="B93" s="48"/>
      <c r="C93" s="17"/>
      <c r="D93" s="48"/>
      <c r="E93" s="48"/>
      <c r="F93" s="24">
        <f t="shared" si="11"/>
        <v>0</v>
      </c>
      <c r="G93" s="10"/>
      <c r="H93" s="22" t="s">
        <v>52</v>
      </c>
      <c r="I93" s="48"/>
      <c r="J93" s="17"/>
      <c r="K93" s="48"/>
      <c r="L93" s="48"/>
      <c r="M93" s="24">
        <f t="shared" si="10"/>
        <v>0</v>
      </c>
    </row>
    <row r="94" spans="1:13" ht="14.4">
      <c r="A94" s="25"/>
      <c r="B94" s="23"/>
      <c r="C94" s="17"/>
      <c r="D94" s="23"/>
      <c r="E94" s="23"/>
      <c r="F94" s="24">
        <f t="shared" si="11"/>
        <v>0</v>
      </c>
      <c r="G94" s="10"/>
      <c r="H94" s="22"/>
      <c r="I94" s="23"/>
      <c r="J94" s="17"/>
      <c r="K94" s="23"/>
      <c r="L94" s="23"/>
      <c r="M94" s="24">
        <f t="shared" si="10"/>
        <v>0</v>
      </c>
    </row>
    <row r="95" spans="1:13" ht="15" thickBot="1">
      <c r="A95" s="25"/>
      <c r="B95" s="23"/>
      <c r="C95" s="17"/>
      <c r="D95" s="23"/>
      <c r="E95" s="23"/>
      <c r="F95" s="24">
        <f t="shared" si="11"/>
        <v>0</v>
      </c>
      <c r="G95" s="10"/>
      <c r="H95" s="22"/>
      <c r="I95" s="23"/>
      <c r="J95" s="17"/>
      <c r="K95" s="23"/>
      <c r="L95" s="23"/>
      <c r="M95" s="24">
        <f t="shared" si="10"/>
        <v>0</v>
      </c>
    </row>
    <row r="96" spans="1:13" ht="15" thickBot="1">
      <c r="A96" s="32"/>
      <c r="B96" s="31"/>
      <c r="C96" s="33"/>
      <c r="D96" s="31"/>
      <c r="E96" s="42" t="s">
        <v>50</v>
      </c>
      <c r="F96" s="41">
        <f>SUM(F88:F95)</f>
        <v>0</v>
      </c>
      <c r="G96" s="10"/>
      <c r="H96" s="22"/>
      <c r="I96" s="23"/>
      <c r="J96" s="17"/>
      <c r="K96" s="23"/>
      <c r="L96" s="23"/>
      <c r="M96" s="24">
        <f t="shared" si="10"/>
        <v>0</v>
      </c>
    </row>
    <row r="97" spans="1:13" ht="15" thickBot="1">
      <c r="A97" s="17"/>
      <c r="C97" s="17"/>
      <c r="F97" s="10"/>
      <c r="G97" s="10"/>
      <c r="H97" s="22"/>
      <c r="I97" s="23"/>
      <c r="J97" s="17"/>
      <c r="K97" s="23"/>
      <c r="L97" s="23"/>
      <c r="M97" s="24">
        <f t="shared" si="10"/>
        <v>0</v>
      </c>
    </row>
    <row r="98" spans="1:13" ht="29.4" thickBot="1">
      <c r="A98" s="34" t="s">
        <v>30</v>
      </c>
      <c r="B98" s="35" t="s">
        <v>46</v>
      </c>
      <c r="C98" s="35" t="s">
        <v>16</v>
      </c>
      <c r="D98" s="35" t="s">
        <v>37</v>
      </c>
      <c r="E98" s="36" t="s">
        <v>47</v>
      </c>
      <c r="F98" s="37" t="s">
        <v>38</v>
      </c>
      <c r="G98" s="10"/>
      <c r="H98" s="25"/>
      <c r="I98" s="23"/>
      <c r="J98" s="17"/>
      <c r="K98" s="23"/>
      <c r="L98" s="23"/>
      <c r="M98" s="24">
        <f t="shared" si="10"/>
        <v>0</v>
      </c>
    </row>
    <row r="99" spans="1:13" ht="15" thickBot="1">
      <c r="A99" s="25" t="s">
        <v>48</v>
      </c>
      <c r="B99" s="48">
        <f>C18</f>
        <v>0</v>
      </c>
      <c r="C99" s="17" t="s">
        <v>1</v>
      </c>
      <c r="D99" s="48"/>
      <c r="E99" s="48"/>
      <c r="F99" s="24">
        <f t="shared" ref="F99:F105" si="12">B99*(D99+E99)</f>
        <v>0</v>
      </c>
      <c r="G99" s="10"/>
      <c r="H99" s="30"/>
      <c r="I99" s="31"/>
      <c r="J99" s="31"/>
      <c r="K99" s="31"/>
      <c r="L99" s="42" t="s">
        <v>50</v>
      </c>
      <c r="M99" s="41">
        <f>SUM(M79:M98)</f>
        <v>0</v>
      </c>
    </row>
    <row r="100" spans="1:13" ht="14.4">
      <c r="A100" s="25" t="s">
        <v>65</v>
      </c>
      <c r="B100" s="48"/>
      <c r="C100" s="17" t="s">
        <v>0</v>
      </c>
      <c r="D100" s="48"/>
      <c r="E100" s="48"/>
      <c r="F100" s="24">
        <f t="shared" si="12"/>
        <v>0</v>
      </c>
      <c r="G100" s="10"/>
      <c r="M100" s="4"/>
    </row>
    <row r="101" spans="1:13" ht="14.4">
      <c r="A101" s="25" t="s">
        <v>6</v>
      </c>
      <c r="B101" s="48"/>
      <c r="C101" s="17" t="s">
        <v>0</v>
      </c>
      <c r="D101" s="48"/>
      <c r="E101" s="48"/>
      <c r="F101" s="24">
        <f t="shared" si="12"/>
        <v>0</v>
      </c>
      <c r="G101" s="10"/>
      <c r="M101" s="4"/>
    </row>
    <row r="102" spans="1:13" ht="15" thickBot="1">
      <c r="A102" s="22" t="s">
        <v>52</v>
      </c>
      <c r="B102" s="48"/>
      <c r="C102" s="17"/>
      <c r="D102" s="48"/>
      <c r="E102" s="48"/>
      <c r="F102" s="24">
        <f t="shared" si="12"/>
        <v>0</v>
      </c>
      <c r="G102" s="10"/>
      <c r="M102" s="4"/>
    </row>
    <row r="103" spans="1:13" ht="29.4" thickBot="1">
      <c r="A103" s="26"/>
      <c r="B103" s="23"/>
      <c r="C103" s="23"/>
      <c r="D103" s="23"/>
      <c r="E103" s="23"/>
      <c r="F103" s="24">
        <f t="shared" si="12"/>
        <v>0</v>
      </c>
      <c r="G103" s="10"/>
      <c r="H103" s="34" t="s">
        <v>32</v>
      </c>
      <c r="I103" s="35" t="s">
        <v>46</v>
      </c>
      <c r="J103" s="35" t="s">
        <v>16</v>
      </c>
      <c r="K103" s="35" t="s">
        <v>37</v>
      </c>
      <c r="L103" s="36" t="s">
        <v>47</v>
      </c>
      <c r="M103" s="37" t="s">
        <v>38</v>
      </c>
    </row>
    <row r="104" spans="1:13" ht="14.4">
      <c r="A104" s="26"/>
      <c r="B104" s="23"/>
      <c r="C104" s="23"/>
      <c r="D104" s="23"/>
      <c r="E104" s="23"/>
      <c r="F104" s="24">
        <f t="shared" si="12"/>
        <v>0</v>
      </c>
      <c r="G104" s="10"/>
      <c r="H104" s="25" t="s">
        <v>48</v>
      </c>
      <c r="I104" s="48">
        <f>C19</f>
        <v>0</v>
      </c>
      <c r="J104" s="52" t="s">
        <v>1</v>
      </c>
      <c r="K104" s="48"/>
      <c r="L104" s="48"/>
      <c r="M104" s="24">
        <f t="shared" ref="M104:M112" si="13">I104*(K104+L104)</f>
        <v>0</v>
      </c>
    </row>
    <row r="105" spans="1:13" ht="15" thickBot="1">
      <c r="A105" s="26"/>
      <c r="B105" s="23"/>
      <c r="C105" s="23"/>
      <c r="D105" s="23"/>
      <c r="E105" s="23"/>
      <c r="F105" s="24">
        <f t="shared" si="12"/>
        <v>0</v>
      </c>
      <c r="G105" s="10"/>
      <c r="H105" s="25" t="s">
        <v>92</v>
      </c>
      <c r="I105" s="48"/>
      <c r="J105" s="17" t="s">
        <v>1</v>
      </c>
      <c r="K105" s="48"/>
      <c r="L105" s="48"/>
      <c r="M105" s="24">
        <f t="shared" si="13"/>
        <v>0</v>
      </c>
    </row>
    <row r="106" spans="1:13" ht="15" thickBot="1">
      <c r="A106" s="30"/>
      <c r="B106" s="31"/>
      <c r="C106" s="31"/>
      <c r="D106" s="31"/>
      <c r="E106" s="42" t="s">
        <v>50</v>
      </c>
      <c r="F106" s="41">
        <f>SUM(F99:F105)</f>
        <v>0</v>
      </c>
      <c r="G106" s="10"/>
      <c r="H106" s="25" t="s">
        <v>6</v>
      </c>
      <c r="I106" s="48"/>
      <c r="J106" s="17" t="s">
        <v>0</v>
      </c>
      <c r="K106" s="48"/>
      <c r="L106" s="48"/>
      <c r="M106" s="24">
        <f t="shared" si="13"/>
        <v>0</v>
      </c>
    </row>
    <row r="107" spans="1:13" ht="15" thickBot="1">
      <c r="F107" s="10"/>
      <c r="G107" s="10"/>
      <c r="H107" s="25" t="s">
        <v>89</v>
      </c>
      <c r="I107" s="48"/>
      <c r="J107" s="17" t="s">
        <v>0</v>
      </c>
      <c r="K107" s="48"/>
      <c r="L107" s="48"/>
      <c r="M107" s="24">
        <f t="shared" si="13"/>
        <v>0</v>
      </c>
    </row>
    <row r="108" spans="1:13" ht="29.4" thickBot="1">
      <c r="A108" s="34" t="s">
        <v>26</v>
      </c>
      <c r="B108" s="35" t="s">
        <v>46</v>
      </c>
      <c r="C108" s="35" t="s">
        <v>16</v>
      </c>
      <c r="D108" s="35" t="s">
        <v>37</v>
      </c>
      <c r="E108" s="36" t="s">
        <v>47</v>
      </c>
      <c r="F108" s="37" t="s">
        <v>38</v>
      </c>
      <c r="G108" s="10"/>
      <c r="H108" s="25" t="s">
        <v>72</v>
      </c>
      <c r="I108" s="48"/>
      <c r="J108" s="17" t="s">
        <v>0</v>
      </c>
      <c r="K108" s="48"/>
      <c r="L108" s="48"/>
      <c r="M108" s="24">
        <f t="shared" si="13"/>
        <v>0</v>
      </c>
    </row>
    <row r="109" spans="1:13" ht="14.4">
      <c r="A109" s="25" t="s">
        <v>48</v>
      </c>
      <c r="B109" s="48">
        <f>C8</f>
        <v>0</v>
      </c>
      <c r="C109" s="17" t="s">
        <v>1</v>
      </c>
      <c r="D109" s="48"/>
      <c r="E109" s="48"/>
      <c r="F109" s="24">
        <f>B109*(D109+E109)</f>
        <v>0</v>
      </c>
      <c r="G109" s="10"/>
      <c r="H109" s="22" t="s">
        <v>52</v>
      </c>
      <c r="I109" s="48"/>
      <c r="J109" s="23"/>
      <c r="K109" s="48"/>
      <c r="L109" s="48"/>
      <c r="M109" s="24">
        <f t="shared" si="13"/>
        <v>0</v>
      </c>
    </row>
    <row r="110" spans="1:13" ht="14.4">
      <c r="A110" s="25" t="s">
        <v>18</v>
      </c>
      <c r="B110" s="48"/>
      <c r="C110" s="17" t="s">
        <v>0</v>
      </c>
      <c r="D110" s="48"/>
      <c r="E110" s="48"/>
      <c r="F110" s="24">
        <f t="shared" ref="F110:F130" si="14">B110*(D110+E110)</f>
        <v>0</v>
      </c>
      <c r="G110" s="10"/>
      <c r="H110" s="26"/>
      <c r="I110" s="23"/>
      <c r="J110" s="23"/>
      <c r="K110" s="23"/>
      <c r="L110" s="23"/>
      <c r="M110" s="24">
        <f t="shared" si="13"/>
        <v>0</v>
      </c>
    </row>
    <row r="111" spans="1:13" ht="14.4">
      <c r="A111" s="25" t="s">
        <v>6</v>
      </c>
      <c r="B111" s="48"/>
      <c r="C111" s="17" t="s">
        <v>0</v>
      </c>
      <c r="D111" s="48"/>
      <c r="E111" s="48"/>
      <c r="F111" s="24">
        <f t="shared" si="14"/>
        <v>0</v>
      </c>
      <c r="G111" s="10"/>
      <c r="H111" s="26"/>
      <c r="I111" s="23"/>
      <c r="J111" s="23"/>
      <c r="K111" s="23"/>
      <c r="L111" s="23"/>
      <c r="M111" s="24">
        <f t="shared" si="13"/>
        <v>0</v>
      </c>
    </row>
    <row r="112" spans="1:13" ht="15" thickBot="1">
      <c r="A112" s="25" t="s">
        <v>90</v>
      </c>
      <c r="B112" s="48"/>
      <c r="C112" s="17" t="s">
        <v>1</v>
      </c>
      <c r="D112" s="48"/>
      <c r="E112" s="48"/>
      <c r="F112" s="24">
        <f t="shared" si="14"/>
        <v>0</v>
      </c>
      <c r="G112" s="10"/>
      <c r="H112" s="26"/>
      <c r="I112" s="23"/>
      <c r="J112" s="23"/>
      <c r="K112" s="23"/>
      <c r="L112" s="23"/>
      <c r="M112" s="24">
        <f t="shared" si="13"/>
        <v>0</v>
      </c>
    </row>
    <row r="113" spans="1:13" ht="15" thickBot="1">
      <c r="A113" s="25" t="s">
        <v>91</v>
      </c>
      <c r="B113" s="48"/>
      <c r="C113" s="17" t="s">
        <v>0</v>
      </c>
      <c r="D113" s="48"/>
      <c r="E113" s="48"/>
      <c r="F113" s="24">
        <f t="shared" si="14"/>
        <v>0</v>
      </c>
      <c r="G113" s="10"/>
      <c r="H113" s="30"/>
      <c r="I113" s="31"/>
      <c r="J113" s="31"/>
      <c r="K113" s="31"/>
      <c r="L113" s="42" t="s">
        <v>50</v>
      </c>
      <c r="M113" s="41">
        <f>SUM(M104:M112)</f>
        <v>0</v>
      </c>
    </row>
    <row r="114" spans="1:13" ht="14.4">
      <c r="A114" s="25" t="s">
        <v>7</v>
      </c>
      <c r="B114" s="48"/>
      <c r="C114" s="17" t="s">
        <v>0</v>
      </c>
      <c r="D114" s="48"/>
      <c r="E114" s="48"/>
      <c r="F114" s="24">
        <f t="shared" si="14"/>
        <v>0</v>
      </c>
      <c r="G114" s="10"/>
      <c r="M114" s="4"/>
    </row>
    <row r="115" spans="1:13" ht="14.4">
      <c r="A115" s="25" t="s">
        <v>55</v>
      </c>
      <c r="B115" s="48"/>
      <c r="C115" s="17" t="s">
        <v>0</v>
      </c>
      <c r="D115" s="47"/>
      <c r="E115" s="47"/>
      <c r="F115" s="24">
        <f t="shared" si="14"/>
        <v>0</v>
      </c>
      <c r="G115" s="10"/>
      <c r="K115" s="2"/>
      <c r="M115" s="4"/>
    </row>
    <row r="116" spans="1:13" ht="14.4">
      <c r="A116" s="25" t="s">
        <v>56</v>
      </c>
      <c r="B116" s="48"/>
      <c r="C116" s="17" t="s">
        <v>0</v>
      </c>
      <c r="D116" s="48"/>
      <c r="E116" s="48"/>
      <c r="F116" s="24">
        <f t="shared" si="14"/>
        <v>0</v>
      </c>
      <c r="G116" s="10"/>
      <c r="M116" s="4"/>
    </row>
    <row r="117" spans="1:13" ht="14.4">
      <c r="A117" s="25" t="s">
        <v>8</v>
      </c>
      <c r="B117" s="48"/>
      <c r="C117" s="17" t="s">
        <v>0</v>
      </c>
      <c r="D117" s="48"/>
      <c r="E117" s="48"/>
      <c r="F117" s="24">
        <f t="shared" si="14"/>
        <v>0</v>
      </c>
      <c r="G117" s="10"/>
      <c r="M117" s="4"/>
    </row>
    <row r="118" spans="1:13" ht="14.4">
      <c r="A118" s="25" t="s">
        <v>9</v>
      </c>
      <c r="B118" s="48"/>
      <c r="C118" s="17" t="s">
        <v>0</v>
      </c>
      <c r="D118" s="48"/>
      <c r="E118" s="48"/>
      <c r="F118" s="24">
        <f t="shared" si="14"/>
        <v>0</v>
      </c>
      <c r="G118" s="10"/>
      <c r="M118" s="4"/>
    </row>
    <row r="119" spans="1:13" ht="14.4">
      <c r="A119" s="25" t="s">
        <v>10</v>
      </c>
      <c r="B119" s="48"/>
      <c r="C119" s="17" t="s">
        <v>0</v>
      </c>
      <c r="D119" s="48"/>
      <c r="E119" s="48"/>
      <c r="F119" s="24">
        <f t="shared" si="14"/>
        <v>0</v>
      </c>
      <c r="G119" s="10"/>
      <c r="M119" s="4"/>
    </row>
    <row r="120" spans="1:13" ht="14.4">
      <c r="A120" s="25" t="s">
        <v>11</v>
      </c>
      <c r="B120" s="48"/>
      <c r="C120" s="17" t="s">
        <v>0</v>
      </c>
      <c r="D120" s="48"/>
      <c r="E120" s="48"/>
      <c r="F120" s="24">
        <f t="shared" si="14"/>
        <v>0</v>
      </c>
      <c r="G120" s="10"/>
      <c r="M120" s="4"/>
    </row>
    <row r="121" spans="1:13" ht="14.4">
      <c r="A121" s="25" t="s">
        <v>12</v>
      </c>
      <c r="B121" s="48"/>
      <c r="C121" s="17" t="s">
        <v>0</v>
      </c>
      <c r="D121" s="47"/>
      <c r="E121" s="47"/>
      <c r="F121" s="24">
        <f t="shared" si="14"/>
        <v>0</v>
      </c>
      <c r="G121" s="10"/>
      <c r="K121" s="1"/>
      <c r="M121" s="4"/>
    </row>
    <row r="122" spans="1:13" ht="14.4">
      <c r="A122" s="25" t="s">
        <v>21</v>
      </c>
      <c r="B122" s="48"/>
      <c r="C122" s="17" t="s">
        <v>0</v>
      </c>
      <c r="D122" s="48"/>
      <c r="E122" s="48"/>
      <c r="F122" s="24">
        <f t="shared" si="14"/>
        <v>0</v>
      </c>
      <c r="G122" s="10"/>
      <c r="K122" s="1"/>
      <c r="M122" s="4"/>
    </row>
    <row r="123" spans="1:13" ht="14.4">
      <c r="A123" s="25" t="s">
        <v>13</v>
      </c>
      <c r="B123" s="48"/>
      <c r="C123" s="17" t="s">
        <v>0</v>
      </c>
      <c r="D123" s="48"/>
      <c r="E123" s="48"/>
      <c r="F123" s="24">
        <f t="shared" si="14"/>
        <v>0</v>
      </c>
      <c r="G123" s="10"/>
      <c r="M123" s="4"/>
    </row>
    <row r="124" spans="1:13" ht="14.4">
      <c r="A124" s="25" t="s">
        <v>14</v>
      </c>
      <c r="B124" s="48"/>
      <c r="C124" s="17" t="s">
        <v>0</v>
      </c>
      <c r="D124" s="48"/>
      <c r="E124" s="48"/>
      <c r="F124" s="24">
        <f t="shared" si="14"/>
        <v>0</v>
      </c>
      <c r="G124" s="10"/>
      <c r="M124" s="4"/>
    </row>
    <row r="125" spans="1:13" ht="14.4">
      <c r="A125" s="25" t="s">
        <v>15</v>
      </c>
      <c r="B125" s="48"/>
      <c r="C125" s="17" t="s">
        <v>0</v>
      </c>
      <c r="D125" s="48"/>
      <c r="E125" s="48"/>
      <c r="F125" s="24">
        <f t="shared" si="14"/>
        <v>0</v>
      </c>
      <c r="G125" s="10"/>
      <c r="M125" s="4"/>
    </row>
    <row r="126" spans="1:13" ht="14.4">
      <c r="A126" s="22" t="s">
        <v>52</v>
      </c>
      <c r="B126" s="48"/>
      <c r="C126" s="17"/>
      <c r="D126" s="48"/>
      <c r="E126" s="48"/>
      <c r="F126" s="24">
        <f t="shared" si="14"/>
        <v>0</v>
      </c>
      <c r="G126" s="10"/>
      <c r="M126" s="4"/>
    </row>
    <row r="127" spans="1:13" ht="14.4">
      <c r="A127" s="26"/>
      <c r="B127" s="23"/>
      <c r="C127" s="23"/>
      <c r="D127" s="23"/>
      <c r="E127" s="23"/>
      <c r="F127" s="24">
        <f t="shared" si="14"/>
        <v>0</v>
      </c>
      <c r="G127" s="10"/>
      <c r="M127" s="4"/>
    </row>
    <row r="128" spans="1:13" ht="14.4">
      <c r="A128" s="26"/>
      <c r="B128" s="23"/>
      <c r="C128" s="23"/>
      <c r="D128" s="23"/>
      <c r="E128" s="23"/>
      <c r="F128" s="24">
        <f t="shared" si="14"/>
        <v>0</v>
      </c>
      <c r="G128" s="10"/>
      <c r="M128" s="4"/>
    </row>
    <row r="129" spans="1:13" ht="14.4">
      <c r="A129" s="26"/>
      <c r="B129" s="23"/>
      <c r="C129" s="23"/>
      <c r="D129" s="23"/>
      <c r="E129" s="23"/>
      <c r="F129" s="24">
        <f t="shared" si="14"/>
        <v>0</v>
      </c>
      <c r="G129" s="10"/>
      <c r="M129" s="4"/>
    </row>
    <row r="130" spans="1:13" ht="15" thickBot="1">
      <c r="A130" s="26"/>
      <c r="B130" s="23"/>
      <c r="C130" s="23"/>
      <c r="D130" s="23"/>
      <c r="E130" s="23"/>
      <c r="F130" s="24">
        <f t="shared" si="14"/>
        <v>0</v>
      </c>
      <c r="G130" s="10"/>
      <c r="M130" s="4"/>
    </row>
    <row r="131" spans="1:13" ht="15" thickBot="1">
      <c r="A131" s="30"/>
      <c r="B131" s="31"/>
      <c r="C131" s="31"/>
      <c r="D131" s="31"/>
      <c r="E131" s="42" t="s">
        <v>50</v>
      </c>
      <c r="F131" s="41">
        <f>SUM(F109:F130)</f>
        <v>0</v>
      </c>
      <c r="G131" s="10"/>
      <c r="M131" s="4"/>
    </row>
    <row r="132" spans="1:13">
      <c r="F132" s="10"/>
      <c r="G132" s="10"/>
      <c r="M132" s="4"/>
    </row>
  </sheetData>
  <mergeCells count="1">
    <mergeCell ref="A2:L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3"/>
  <sheetViews>
    <sheetView zoomScale="115" zoomScaleNormal="115" workbookViewId="0">
      <selection activeCell="F6" sqref="F5:F6"/>
    </sheetView>
  </sheetViews>
  <sheetFormatPr defaultRowHeight="13.8"/>
  <cols>
    <col min="1" max="1" width="18.5" customWidth="1"/>
    <col min="4" max="4" width="14.8984375" customWidth="1"/>
    <col min="6" max="6" width="18" customWidth="1"/>
    <col min="9" max="9" width="15.8984375" customWidth="1"/>
  </cols>
  <sheetData>
    <row r="1" spans="1:9">
      <c r="A1" t="s">
        <v>100</v>
      </c>
      <c r="B1" s="11" t="s">
        <v>22</v>
      </c>
      <c r="C1" s="9"/>
    </row>
    <row r="2" spans="1:9" ht="14.4" thickBot="1">
      <c r="B2" s="11"/>
      <c r="C2" s="9"/>
    </row>
    <row r="3" spans="1:9" ht="28.5" customHeight="1" thickBot="1">
      <c r="A3" s="131" t="s">
        <v>116</v>
      </c>
      <c r="B3" s="11"/>
      <c r="C3" s="9"/>
      <c r="D3" s="9"/>
      <c r="E3" s="9"/>
      <c r="F3" s="11"/>
      <c r="G3" s="11"/>
      <c r="H3" s="9"/>
      <c r="I3" s="9"/>
    </row>
    <row r="4" spans="1:9" ht="28.2" thickBot="1">
      <c r="A4" s="93"/>
      <c r="B4" s="94"/>
      <c r="C4" s="95"/>
      <c r="D4" s="96" t="s">
        <v>140</v>
      </c>
      <c r="E4" s="97"/>
      <c r="F4" s="98" t="s">
        <v>142</v>
      </c>
      <c r="G4" s="99"/>
      <c r="H4" s="98" t="s">
        <v>143</v>
      </c>
      <c r="I4" s="100" t="s">
        <v>144</v>
      </c>
    </row>
    <row r="5" spans="1:9" ht="14.4" thickBot="1">
      <c r="A5" s="101" t="s">
        <v>117</v>
      </c>
      <c r="B5" s="102"/>
      <c r="C5" s="103"/>
      <c r="D5" s="104">
        <f>Koszty!D8</f>
        <v>0</v>
      </c>
      <c r="E5" s="105"/>
      <c r="F5" s="104">
        <f>D5</f>
        <v>0</v>
      </c>
      <c r="G5" s="104"/>
      <c r="H5" s="104"/>
      <c r="I5" s="106">
        <f>F5</f>
        <v>0</v>
      </c>
    </row>
    <row r="6" spans="1:9" ht="14.4" thickBot="1">
      <c r="A6" s="101" t="s">
        <v>123</v>
      </c>
      <c r="B6" s="102"/>
      <c r="C6" s="103"/>
      <c r="D6" s="104">
        <f>SUM(D7:D13)</f>
        <v>0</v>
      </c>
      <c r="E6" s="105"/>
      <c r="F6" s="107">
        <f>SUM(F7:F13)</f>
        <v>0</v>
      </c>
      <c r="G6" s="104"/>
      <c r="H6" s="104"/>
      <c r="I6" s="106">
        <f>SUM(I7:I13)</f>
        <v>0</v>
      </c>
    </row>
    <row r="7" spans="1:9" ht="14.4" thickBot="1">
      <c r="A7" s="108" t="s">
        <v>124</v>
      </c>
      <c r="B7" s="109"/>
      <c r="C7" s="110"/>
      <c r="D7" s="111">
        <f>Koszty!D21</f>
        <v>0</v>
      </c>
      <c r="E7" s="112"/>
      <c r="F7" s="113">
        <f t="shared" ref="F7:F13" si="0">D7*(1+H7)</f>
        <v>0</v>
      </c>
      <c r="G7" s="111"/>
      <c r="H7" s="92">
        <v>0.05</v>
      </c>
      <c r="I7" s="114">
        <f>(F7+D7)/2</f>
        <v>0</v>
      </c>
    </row>
    <row r="8" spans="1:9" ht="14.4" thickBot="1">
      <c r="A8" s="108" t="s">
        <v>125</v>
      </c>
      <c r="B8" s="109"/>
      <c r="C8" s="110"/>
      <c r="D8" s="111">
        <f>Koszty!D44-D7</f>
        <v>0</v>
      </c>
      <c r="E8" s="112"/>
      <c r="F8" s="113">
        <f t="shared" si="0"/>
        <v>0</v>
      </c>
      <c r="G8" s="111"/>
      <c r="H8" s="92">
        <v>0.1</v>
      </c>
      <c r="I8" s="114">
        <f t="shared" ref="I8:I13" si="1">(F8+D8)/2</f>
        <v>0</v>
      </c>
    </row>
    <row r="9" spans="1:9" ht="14.4" thickBot="1">
      <c r="A9" s="108" t="s">
        <v>118</v>
      </c>
      <c r="B9" s="109"/>
      <c r="C9" s="110"/>
      <c r="D9" s="111">
        <f>Koszty!D54-D10-D11</f>
        <v>0</v>
      </c>
      <c r="E9" s="112"/>
      <c r="F9" s="113">
        <f t="shared" si="0"/>
        <v>0</v>
      </c>
      <c r="G9" s="111"/>
      <c r="H9" s="92">
        <v>0.15</v>
      </c>
      <c r="I9" s="114">
        <f t="shared" si="1"/>
        <v>0</v>
      </c>
    </row>
    <row r="10" spans="1:9" ht="14.4" thickBot="1">
      <c r="A10" s="108" t="s">
        <v>119</v>
      </c>
      <c r="B10" s="109"/>
      <c r="C10" s="110"/>
      <c r="D10" s="111">
        <f>Koszty!D48</f>
        <v>0</v>
      </c>
      <c r="E10" s="112"/>
      <c r="F10" s="113">
        <f t="shared" si="0"/>
        <v>0</v>
      </c>
      <c r="G10" s="111"/>
      <c r="H10" s="92">
        <v>0.15</v>
      </c>
      <c r="I10" s="114">
        <f t="shared" si="1"/>
        <v>0</v>
      </c>
    </row>
    <row r="11" spans="1:9" ht="14.4" thickBot="1">
      <c r="A11" s="108" t="s">
        <v>120</v>
      </c>
      <c r="B11" s="109"/>
      <c r="C11" s="110"/>
      <c r="D11" s="111">
        <f>SUM(Koszty!D49:D52)</f>
        <v>0</v>
      </c>
      <c r="E11" s="112"/>
      <c r="F11" s="113">
        <f t="shared" si="0"/>
        <v>0</v>
      </c>
      <c r="G11" s="111"/>
      <c r="H11" s="92">
        <v>0.15</v>
      </c>
      <c r="I11" s="114">
        <f t="shared" si="1"/>
        <v>0</v>
      </c>
    </row>
    <row r="12" spans="1:9" ht="14.4" thickBot="1">
      <c r="A12" s="108" t="s">
        <v>121</v>
      </c>
      <c r="B12" s="109"/>
      <c r="C12" s="110"/>
      <c r="D12" s="111">
        <f>Koszty!D56</f>
        <v>0</v>
      </c>
      <c r="E12" s="112"/>
      <c r="F12" s="113">
        <f t="shared" si="0"/>
        <v>0</v>
      </c>
      <c r="G12" s="111"/>
      <c r="H12" s="92">
        <v>0.3</v>
      </c>
      <c r="I12" s="114">
        <f t="shared" si="1"/>
        <v>0</v>
      </c>
    </row>
    <row r="13" spans="1:9" ht="14.4" thickBot="1">
      <c r="A13" s="115" t="s">
        <v>122</v>
      </c>
      <c r="B13" s="116"/>
      <c r="C13" s="117"/>
      <c r="D13" s="118">
        <f>SUM(Koszty!D62:D70)</f>
        <v>0</v>
      </c>
      <c r="E13" s="119"/>
      <c r="F13" s="120">
        <f t="shared" si="0"/>
        <v>0</v>
      </c>
      <c r="G13" s="118"/>
      <c r="H13" s="121">
        <v>0.1</v>
      </c>
      <c r="I13" s="122">
        <f t="shared" si="1"/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Koszty</vt:lpstr>
      <vt:lpstr>Wykończenie</vt:lpstr>
      <vt:lpstr>Podsumowanie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Sławomir Zając</cp:lastModifiedBy>
  <dcterms:created xsi:type="dcterms:W3CDTF">2018-01-22T19:47:25Z</dcterms:created>
  <dcterms:modified xsi:type="dcterms:W3CDTF">2022-08-09T11:51:30Z</dcterms:modified>
</cp:coreProperties>
</file>